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Форма 12" sheetId="1" r:id="rId1"/>
    <sheet name="Форма 13" sheetId="2" r:id="rId2"/>
  </sheets>
  <externalReferences>
    <externalReference r:id="rId3"/>
  </externalReferences>
  <definedNames>
    <definedName name="kind_of_cons">[1]TEHSHEET!$R$2:$R$6</definedName>
    <definedName name="kind_of_heat_transfer">[1]TEHSHEET!$O$2:$O$12</definedName>
    <definedName name="kind_of_scheme_in">[1]TEHSHEET!$Q$2:$Q$5</definedName>
    <definedName name="OFFER_METHOD">'Форма 12'!$K$11:$K$12</definedName>
    <definedName name="org">[1]Титульный!$F$31</definedName>
    <definedName name="PT_DIFFERENTIATION_CS">'[1]Перечень тарифов'!$AL$12:$AL$122</definedName>
    <definedName name="PT_DIFFERENTIATION_CS_ID">'[1]Перечень тарифов'!$AF$12:$AF$122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P_FORM_VOTV_4_NAME_FORM">[1]DATA_FORMS!$C$25</definedName>
    <definedName name="PT_R_FORM_VOTV_16_NAME_FORM">[1]DATA_FORMS!$C$27</definedName>
    <definedName name="TEMPLATE_GROUP">[1]TEHSHEET!$E$45</definedName>
    <definedName name="TEMPLATE_SPHERE">[1]TEHSHEET!$E$36</definedName>
    <definedName name="TEMPLATE_SPHERE_RUS">[1]TEHSHEET!$F$36</definedName>
    <definedName name="TITLE_DATE_PR">[1]Титульный!$F$21</definedName>
    <definedName name="TITLE_DATE_PR_CHANGE">[1]Титульный!$F$26</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s>
  <calcPr calcId="125725"/>
</workbook>
</file>

<file path=xl/calcChain.xml><?xml version="1.0" encoding="utf-8"?>
<calcChain xmlns="http://schemas.openxmlformats.org/spreadsheetml/2006/main">
  <c r="M32" i="1"/>
  <c r="M29"/>
  <c r="M24"/>
  <c r="M19"/>
  <c r="BE29" i="2"/>
  <c r="BE28"/>
  <c r="BE27"/>
  <c r="BE26"/>
  <c r="BE25"/>
  <c r="BE24"/>
  <c r="BE23"/>
  <c r="AV23"/>
  <c r="AO23"/>
  <c r="AH23"/>
  <c r="AA23"/>
  <c r="T23"/>
  <c r="M23"/>
  <c r="F23"/>
  <c r="BE22"/>
  <c r="BC22"/>
  <c r="BB22"/>
  <c r="BE21"/>
  <c r="BE20"/>
  <c r="BE19"/>
  <c r="BE18"/>
  <c r="BE17"/>
  <c r="BB17"/>
  <c r="C16"/>
  <c r="D16" s="1"/>
  <c r="E16" s="1"/>
  <c r="F16" s="1"/>
  <c r="G16" s="1"/>
  <c r="H16" s="1"/>
  <c r="J16" s="1"/>
  <c r="K16" s="1"/>
  <c r="L16" s="1"/>
  <c r="M16" s="1"/>
  <c r="N16" s="1"/>
  <c r="O16" s="1"/>
  <c r="Q16" s="1"/>
  <c r="R16" s="1"/>
  <c r="S16" s="1"/>
  <c r="T16" s="1"/>
  <c r="U16" s="1"/>
  <c r="V16" s="1"/>
  <c r="X16" s="1"/>
  <c r="Y16" s="1"/>
  <c r="Z16" s="1"/>
  <c r="AA16" s="1"/>
  <c r="AB16" s="1"/>
  <c r="AC16" s="1"/>
  <c r="AE16" s="1"/>
  <c r="AF16" s="1"/>
  <c r="AG16" s="1"/>
  <c r="AH16" s="1"/>
  <c r="AI16" s="1"/>
  <c r="AJ16" s="1"/>
  <c r="AL16" s="1"/>
  <c r="AM16" s="1"/>
  <c r="AN16" s="1"/>
  <c r="AO16" s="1"/>
  <c r="AP16" s="1"/>
  <c r="AQ16" s="1"/>
  <c r="AS16" s="1"/>
  <c r="AT16" s="1"/>
  <c r="AU16" s="1"/>
  <c r="AV16" s="1"/>
  <c r="AW16" s="1"/>
  <c r="AX16" s="1"/>
  <c r="AZ16" s="1"/>
  <c r="BA16" s="1"/>
  <c r="BB16" s="1"/>
  <c r="AT10"/>
  <c r="AM10"/>
  <c r="AF10"/>
  <c r="Y10"/>
  <c r="R10"/>
  <c r="K10"/>
  <c r="D10"/>
  <c r="AT9"/>
  <c r="AM9"/>
  <c r="AF9"/>
  <c r="Y9"/>
  <c r="R9"/>
  <c r="K9"/>
  <c r="D9"/>
  <c r="AT7"/>
  <c r="AM7"/>
  <c r="AF7"/>
  <c r="Y7"/>
  <c r="R7"/>
  <c r="K7"/>
  <c r="D7"/>
  <c r="AT6"/>
  <c r="AM6"/>
  <c r="AF6"/>
  <c r="Y6"/>
  <c r="R6"/>
  <c r="K6"/>
  <c r="D6"/>
  <c r="AT5"/>
  <c r="AM5"/>
  <c r="AF5"/>
  <c r="Y5"/>
  <c r="R5"/>
  <c r="K5"/>
  <c r="D5"/>
  <c r="AT4"/>
  <c r="AM4"/>
  <c r="AF4"/>
  <c r="Y4"/>
  <c r="R4"/>
  <c r="K4"/>
  <c r="D4"/>
  <c r="A2"/>
  <c r="A1"/>
  <c r="M11" i="1" l="1"/>
  <c r="G32"/>
  <c r="F32"/>
  <c r="F31"/>
  <c r="G29"/>
  <c r="F29"/>
  <c r="F28"/>
  <c r="G24"/>
  <c r="F24"/>
  <c r="F23"/>
  <c r="G19"/>
  <c r="F19"/>
  <c r="G16"/>
  <c r="F16"/>
  <c r="F13"/>
  <c r="G11"/>
  <c r="F11"/>
  <c r="F10"/>
  <c r="G4"/>
  <c r="F4"/>
  <c r="G3"/>
  <c r="F3"/>
  <c r="E1"/>
</calcChain>
</file>

<file path=xl/sharedStrings.xml><?xml version="1.0" encoding="utf-8"?>
<sst xmlns="http://schemas.openxmlformats.org/spreadsheetml/2006/main" count="202" uniqueCount="73">
  <si>
    <t>x</t>
  </si>
  <si>
    <t>p1</t>
  </si>
  <si>
    <t>Добавить период</t>
  </si>
  <si>
    <t>p2</t>
  </si>
  <si>
    <t>Параметры формы</t>
  </si>
  <si>
    <t>Описание параметров формы</t>
  </si>
  <si>
    <t>№ п/п</t>
  </si>
  <si>
    <t>Вид тарифа</t>
  </si>
  <si>
    <t>Наименование тарифа</t>
  </si>
  <si>
    <t>Период действия тарифов</t>
  </si>
  <si>
    <t>Информация</t>
  </si>
  <si>
    <t>Ссылка на документ</t>
  </si>
  <si>
    <t>с</t>
  </si>
  <si>
    <t>по</t>
  </si>
  <si>
    <t>1</t>
  </si>
  <si>
    <t>pIns_PT_VTAR_C_HOTVSNA</t>
  </si>
  <si>
    <t>pt_ntar_16</t>
  </si>
  <si>
    <t>pIns_PT_VTAR_A_VOTV</t>
  </si>
  <si>
    <t>pt_ntar_17</t>
  </si>
  <si>
    <t>метод индексации установленных тарифов</t>
  </si>
  <si>
    <t>2</t>
  </si>
  <si>
    <t>https://portal.eias.ru/Portal/DownloadPage.aspx?type=12&amp;guid=e3c7bc25-693b-46f1-b4a6-d1daa1b4cbb7</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</si>
  <si>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</si>
  <si>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3</t>
  </si>
  <si>
    <t>Необходимая валовая выручка на соответствующий период, в том числе с разбивкой по годам</t>
  </si>
  <si>
    <t>p2_0</t>
  </si>
  <si>
    <t>×</t>
  </si>
  <si>
    <t>4</t>
  </si>
  <si>
    <t>5</t>
  </si>
  <si>
    <t>6</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</si>
  <si>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</si>
  <si>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</si>
  <si>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Наименование централизованной системы водоотведения</t>
  </si>
  <si>
    <t>Указывается наименование централизованной системы водоотведения при наличии дифференциации тарифа по централизованным системам водоотведения._x000D_
В случае дифференциации тарифов по централизованным системам водоотведения информация по ним указывается в отдельных строках.</t>
  </si>
  <si>
    <t>Наименование признака дифференциации</t>
  </si>
  <si>
    <t>Указывается наименование дополнительного признака дифференциации (при наличии)._x000D_
Дифференциация тарифа осуществляется в соответствии с законодательством в сфере водоснабжения и водоотведения._x000D_
В случае дифференциации тарифов по дополнительным признакам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</si>
  <si>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</si>
  <si>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по группам потребителей информация по ним указывается в отдельных строках.</t>
  </si>
  <si>
    <t>да</t>
  </si>
  <si>
    <t>Добавить значение признака дифференциации</t>
  </si>
  <si>
    <t>В случае наличия нескольких значений признака дифференциации тарифов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</si>
  <si>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группу потребителей</t>
  </si>
  <si>
    <t>Добавить наименование признака дифференциации</t>
  </si>
  <si>
    <t>Добавить централизованную систему для дифференциации</t>
  </si>
  <si>
    <t>Добавить территорию для дифференциации</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</si>
  <si>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</si>
  <si>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</si>
  <si>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</si>
  <si>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</si>
  <si>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</si>
  <si>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</si>
  <si>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</si>
  <si>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</si>
  <si>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</si>
  <si>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</si>
  <si>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</si>
  <si>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t>
  </si>
  <si>
    <t>Двухставочный тариф</t>
  </si>
  <si>
    <t>Срок действия</t>
  </si>
  <si>
    <t>одноставочный тариф,_x000D_
руб./куб. м</t>
  </si>
  <si>
    <t>ставка платы за объем _x000D_
принятых сточных вод,_x000D_
руб./куб. м</t>
  </si>
  <si>
    <t>ставка платы за содержание мощности,_x000D_
руб./куб. м в час</t>
  </si>
  <si>
    <t>дата начала</t>
  </si>
  <si>
    <t>дата окончания</t>
  </si>
  <si>
    <t>без дифференциации</t>
  </si>
  <si>
    <t>Добавить наименование тарифа</t>
  </si>
  <si>
    <t>1.1</t>
  </si>
  <si>
    <t>1.1.1</t>
  </si>
  <si>
    <t>1.1.1.1</t>
  </si>
  <si>
    <t>1.1.1.1.1</t>
  </si>
  <si>
    <t>1.1.1.1.1.1</t>
  </si>
  <si>
    <t>Тариф на водоотведение</t>
  </si>
  <si>
    <t>Сургутский район, г.п.Лянтор</t>
  </si>
</sst>
</file>

<file path=xl/styles.xml><?xml version="1.0" encoding="utf-8"?>
<styleSheet xmlns="http://schemas.openxmlformats.org/spreadsheetml/2006/main">
  <numFmts count="2">
    <numFmt numFmtId="164" formatCode="dd\.mm\.yyyy"/>
    <numFmt numFmtId="165" formatCode="#,##0.000"/>
  </numFmts>
  <fonts count="18">
    <font>
      <sz val="11"/>
      <color theme="1"/>
      <name val="Calibri"/>
      <family val="2"/>
      <charset val="204"/>
      <scheme val="minor"/>
    </font>
    <font>
      <sz val="9"/>
      <name val="Tahoma"/>
      <family val="2"/>
      <charset val="204"/>
    </font>
    <font>
      <sz val="11"/>
      <name val="Webdings2"/>
    </font>
    <font>
      <sz val="1"/>
      <color theme="0"/>
      <name val="Tahoma"/>
      <family val="2"/>
      <charset val="204"/>
    </font>
    <font>
      <sz val="15"/>
      <name val="Tahoma"/>
      <family val="2"/>
      <charset val="204"/>
    </font>
    <font>
      <sz val="9"/>
      <color rgb="FF000080"/>
      <name val="Tahoma"/>
      <family val="2"/>
      <charset val="204"/>
    </font>
    <font>
      <b/>
      <u/>
      <sz val="9"/>
      <color rgb="FF000080"/>
      <name val="Tahoma"/>
      <family val="2"/>
      <charset val="204"/>
    </font>
    <font>
      <sz val="10"/>
      <name val="Tahoma"/>
      <family val="2"/>
      <charset val="204"/>
    </font>
    <font>
      <b/>
      <sz val="9"/>
      <name val="Tahoma"/>
      <family val="2"/>
      <charset val="204"/>
    </font>
    <font>
      <b/>
      <sz val="9"/>
      <color rgb="FF000080"/>
      <name val="Tahoma"/>
      <family val="2"/>
      <charset val="204"/>
    </font>
    <font>
      <sz val="9"/>
      <color rgb="FFBCBCBC"/>
      <name val="Tahoma"/>
      <family val="2"/>
      <charset val="204"/>
    </font>
    <font>
      <u/>
      <sz val="9"/>
      <color theme="10"/>
      <name val="Tahoma"/>
      <family val="2"/>
      <charset val="204"/>
    </font>
    <font>
      <sz val="8"/>
      <name val="Tahoma"/>
      <family val="2"/>
      <charset val="204"/>
    </font>
    <font>
      <sz val="11"/>
      <color rgb="FFBCBCBC"/>
      <name val="Wingdings 2"/>
      <family val="1"/>
      <charset val="2"/>
    </font>
    <font>
      <b/>
      <sz val="1"/>
      <color theme="0"/>
      <name val="Tahoma"/>
      <family val="2"/>
      <charset val="204"/>
    </font>
    <font>
      <sz val="15"/>
      <color rgb="FF000000"/>
      <name val="Tahoma"/>
      <family val="2"/>
      <charset val="204"/>
    </font>
    <font>
      <sz val="1"/>
      <name val="Tahoma"/>
      <family val="2"/>
      <charset val="204"/>
    </font>
    <font>
      <sz val="1"/>
      <color rgb="FFBCBCBC"/>
      <name val="Tahoma"/>
      <family val="2"/>
      <charset val="204"/>
    </font>
  </fonts>
  <fills count="8">
    <fill>
      <patternFill patternType="none"/>
    </fill>
    <fill>
      <patternFill patternType="gray125"/>
    </fill>
    <fill>
      <patternFill patternType="solid">
        <fgColor rgb="FFD7EAD3"/>
      </patternFill>
    </fill>
    <fill>
      <patternFill patternType="solid">
        <fgColor rgb="FFE3FAFD"/>
      </patternFill>
    </fill>
    <fill>
      <patternFill patternType="solid">
        <fgColor rgb="FFB7E4FF"/>
      </patternFill>
    </fill>
    <fill>
      <patternFill patternType="lightDown">
        <fgColor rgb="FFC0C0C0"/>
      </patternFill>
    </fill>
    <fill>
      <patternFill patternType="solid">
        <fgColor rgb="FFFFFFFF"/>
      </patternFill>
    </fill>
    <fill>
      <patternFill patternType="solid">
        <fgColor rgb="FFFFFFC0"/>
      </patternFill>
    </fill>
  </fills>
  <borders count="14">
    <border>
      <left/>
      <right/>
      <top/>
      <bottom/>
      <diagonal/>
    </border>
    <border>
      <left style="thin">
        <color rgb="FFC0C0C0"/>
      </left>
      <right style="thin">
        <color rgb="FFC0C0C0"/>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right/>
      <top style="thin">
        <color rgb="FFC0C0C0"/>
      </top>
      <bottom/>
      <diagonal/>
    </border>
    <border>
      <left/>
      <right style="thin">
        <color rgb="FFC0C0C0"/>
      </right>
      <top/>
      <bottom/>
      <diagonal/>
    </border>
    <border>
      <left style="thin">
        <color rgb="FFC0C0C0"/>
      </left>
      <right/>
      <top style="thin">
        <color rgb="FFC0C0C0"/>
      </top>
      <bottom/>
      <diagonal/>
    </border>
    <border>
      <left style="thin">
        <color rgb="FFC0C0C0"/>
      </left>
      <right/>
      <top/>
      <bottom style="thin">
        <color rgb="FFC0C0C0"/>
      </bottom>
      <diagonal/>
    </border>
    <border>
      <left/>
      <right style="thin">
        <color rgb="FFC0C0C0"/>
      </right>
      <top/>
      <bottom style="thin">
        <color rgb="FFC0C0C0"/>
      </bottom>
      <diagonal/>
    </border>
  </borders>
  <cellStyleXfs count="1">
    <xf numFmtId="0" fontId="0" fillId="0" borderId="0"/>
  </cellStyleXfs>
  <cellXfs count="146">
    <xf numFmtId="0" fontId="0" fillId="0" borderId="0" xfId="0"/>
    <xf numFmtId="49" fontId="1" fillId="0" borderId="0" xfId="0" applyNumberFormat="1" applyFont="1" applyAlignment="1">
      <alignment vertical="top" wrapText="1"/>
    </xf>
    <xf numFmtId="0" fontId="1" fillId="0" borderId="0" xfId="0" applyNumberFormat="1" applyFont="1" applyAlignment="1">
      <alignment vertical="top" wrapText="1"/>
    </xf>
    <xf numFmtId="0" fontId="2" fillId="0" borderId="0" xfId="0" applyNumberFormat="1" applyFont="1" applyAlignment="1">
      <alignment vertical="center" wrapText="1"/>
    </xf>
    <xf numFmtId="0" fontId="1" fillId="0" borderId="0" xfId="0" applyNumberFormat="1" applyFont="1" applyAlignment="1">
      <alignmen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49" fontId="1" fillId="0" borderId="0" xfId="0" applyNumberFormat="1" applyFont="1" applyAlignment="1">
      <alignment vertical="top"/>
    </xf>
    <xf numFmtId="0" fontId="1" fillId="0" borderId="1" xfId="0" applyNumberFormat="1" applyFont="1" applyBorder="1" applyAlignment="1">
      <alignment vertical="center" wrapText="1"/>
    </xf>
    <xf numFmtId="0" fontId="0" fillId="2" borderId="2"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164" fontId="0" fillId="3" borderId="3" xfId="0" applyNumberFormat="1" applyFont="1" applyFill="1" applyBorder="1" applyAlignment="1" applyProtection="1">
      <alignment horizontal="left" vertical="center" wrapText="1"/>
      <protection locked="0"/>
    </xf>
    <xf numFmtId="164" fontId="0" fillId="3" borderId="4"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lignment horizontal="left" vertical="center" wrapText="1"/>
    </xf>
    <xf numFmtId="0" fontId="4" fillId="0" borderId="0" xfId="0" applyNumberFormat="1" applyFont="1" applyAlignment="1">
      <alignment vertical="center" wrapText="1"/>
    </xf>
    <xf numFmtId="49" fontId="5" fillId="5" borderId="5" xfId="0" applyNumberFormat="1" applyFont="1" applyFill="1" applyBorder="1" applyAlignment="1">
      <alignment horizontal="left" vertical="center"/>
    </xf>
    <xf numFmtId="49" fontId="5" fillId="5" borderId="6" xfId="0" applyNumberFormat="1" applyFont="1" applyFill="1" applyBorder="1" applyAlignment="1">
      <alignment horizontal="left" vertical="center"/>
    </xf>
    <xf numFmtId="49" fontId="5" fillId="5" borderId="6" xfId="0" applyNumberFormat="1" applyFont="1" applyFill="1" applyBorder="1" applyAlignment="1">
      <alignment horizontal="left" vertical="center" indent="2"/>
    </xf>
    <xf numFmtId="49" fontId="6" fillId="5" borderId="3" xfId="0" applyNumberFormat="1" applyFont="1" applyFill="1" applyBorder="1" applyAlignment="1">
      <alignment horizontal="center" vertical="top"/>
    </xf>
    <xf numFmtId="4" fontId="0" fillId="3" borderId="2" xfId="0" applyNumberFormat="1" applyFont="1" applyFill="1" applyBorder="1" applyAlignment="1" applyProtection="1">
      <alignment horizontal="right" vertical="center" wrapText="1"/>
      <protection locked="0"/>
    </xf>
    <xf numFmtId="49" fontId="0" fillId="0" borderId="0" xfId="0" applyNumberFormat="1" applyFont="1" applyAlignment="1">
      <alignment vertical="top"/>
    </xf>
    <xf numFmtId="0" fontId="0" fillId="0" borderId="2" xfId="0" applyNumberFormat="1" applyFont="1" applyBorder="1" applyAlignment="1">
      <alignment horizontal="center" vertical="center" wrapText="1"/>
    </xf>
    <xf numFmtId="0" fontId="2" fillId="6" borderId="0" xfId="0" applyNumberFormat="1" applyFont="1" applyFill="1" applyAlignment="1">
      <alignment vertical="center" wrapText="1"/>
    </xf>
    <xf numFmtId="0" fontId="1" fillId="6" borderId="0" xfId="0" applyNumberFormat="1" applyFont="1" applyFill="1" applyAlignment="1">
      <alignment vertical="center" wrapText="1"/>
    </xf>
    <xf numFmtId="0" fontId="7" fillId="0" borderId="0" xfId="0" applyNumberFormat="1" applyFont="1" applyAlignment="1">
      <alignment vertical="center" wrapText="1"/>
    </xf>
    <xf numFmtId="0" fontId="1" fillId="6" borderId="0" xfId="0" applyNumberFormat="1" applyFont="1" applyFill="1" applyAlignment="1">
      <alignment horizontal="center" vertical="center" wrapText="1"/>
    </xf>
    <xf numFmtId="0" fontId="8" fillId="6" borderId="0" xfId="0" applyNumberFormat="1" applyFont="1" applyFill="1" applyAlignment="1">
      <alignment horizontal="center" vertical="center" wrapText="1"/>
    </xf>
    <xf numFmtId="0" fontId="1" fillId="6" borderId="0" xfId="0" applyNumberFormat="1" applyFont="1" applyFill="1" applyAlignment="1">
      <alignment horizontal="right" vertical="center"/>
    </xf>
    <xf numFmtId="0" fontId="0" fillId="6" borderId="4" xfId="0" applyNumberFormat="1" applyFont="1" applyFill="1" applyBorder="1" applyAlignment="1">
      <alignment horizontal="right" vertical="center" wrapText="1" indent="1"/>
    </xf>
    <xf numFmtId="164" fontId="1" fillId="2" borderId="2" xfId="0" applyNumberFormat="1" applyFont="1" applyFill="1" applyBorder="1" applyAlignment="1">
      <alignment horizontal="left" vertical="center" wrapText="1" indent="1"/>
    </xf>
    <xf numFmtId="0" fontId="1" fillId="2" borderId="2" xfId="0" applyNumberFormat="1" applyFont="1" applyFill="1" applyBorder="1" applyAlignment="1">
      <alignment horizontal="left" vertical="center" wrapText="1" indent="1"/>
    </xf>
    <xf numFmtId="0" fontId="9" fillId="6" borderId="0" xfId="0" applyNumberFormat="1" applyFont="1" applyFill="1" applyAlignment="1">
      <alignment horizontal="right" vertical="center"/>
    </xf>
    <xf numFmtId="0" fontId="1" fillId="6" borderId="2" xfId="0" applyNumberFormat="1" applyFont="1" applyFill="1" applyBorder="1" applyAlignment="1">
      <alignment horizontal="center" vertical="center" wrapText="1"/>
    </xf>
    <xf numFmtId="0" fontId="1" fillId="6" borderId="2" xfId="0" applyNumberFormat="1" applyFont="1" applyFill="1" applyBorder="1" applyAlignment="1">
      <alignment horizontal="center" vertical="center"/>
    </xf>
    <xf numFmtId="0" fontId="1" fillId="6" borderId="7" xfId="0" applyNumberFormat="1" applyFont="1" applyFill="1" applyBorder="1" applyAlignment="1">
      <alignment horizontal="center" vertical="center" wrapText="1"/>
    </xf>
    <xf numFmtId="0" fontId="0" fillId="0" borderId="7" xfId="0" applyNumberFormat="1" applyFont="1" applyBorder="1" applyAlignment="1">
      <alignment horizontal="center" vertical="center" wrapText="1"/>
    </xf>
    <xf numFmtId="0" fontId="1" fillId="6" borderId="4" xfId="0" applyNumberFormat="1" applyFont="1" applyFill="1" applyBorder="1" applyAlignment="1">
      <alignment horizontal="center" vertical="center" wrapText="1"/>
    </xf>
    <xf numFmtId="0" fontId="1" fillId="6" borderId="6" xfId="0" applyNumberFormat="1" applyFont="1" applyFill="1" applyBorder="1" applyAlignment="1">
      <alignment horizontal="center" vertical="center" wrapText="1"/>
    </xf>
    <xf numFmtId="0" fontId="1" fillId="6" borderId="3" xfId="0" applyNumberFormat="1" applyFont="1" applyFill="1" applyBorder="1" applyAlignment="1">
      <alignment horizontal="center" vertical="center" wrapText="1"/>
    </xf>
    <xf numFmtId="0" fontId="1" fillId="6" borderId="8" xfId="0" applyNumberFormat="1" applyFont="1" applyFill="1" applyBorder="1" applyAlignment="1">
      <alignment horizontal="center" vertical="center" wrapText="1"/>
    </xf>
    <xf numFmtId="0" fontId="0" fillId="0" borderId="8"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49" fontId="10" fillId="6" borderId="0" xfId="0" applyNumberFormat="1" applyFont="1" applyFill="1" applyAlignment="1">
      <alignment horizontal="center" vertical="center" wrapText="1"/>
    </xf>
    <xf numFmtId="49" fontId="10" fillId="6" borderId="9" xfId="0" applyNumberFormat="1" applyFont="1" applyFill="1" applyBorder="1" applyAlignment="1">
      <alignment horizontal="center" vertical="center" wrapText="1"/>
    </xf>
    <xf numFmtId="49" fontId="0" fillId="6" borderId="7" xfId="0" applyNumberFormat="1" applyFont="1" applyFill="1" applyBorder="1" applyAlignment="1">
      <alignment horizontal="center" vertical="center" wrapText="1"/>
    </xf>
    <xf numFmtId="0" fontId="0" fillId="0" borderId="7" xfId="0" applyNumberFormat="1" applyFont="1" applyBorder="1" applyAlignment="1">
      <alignment horizontal="left" vertical="center" wrapText="1"/>
    </xf>
    <xf numFmtId="0" fontId="0" fillId="0" borderId="2"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49" fontId="0" fillId="6" borderId="2" xfId="0" applyNumberFormat="1" applyFont="1" applyFill="1" applyBorder="1" applyAlignment="1">
      <alignment horizontal="center" vertical="center" wrapText="1"/>
    </xf>
    <xf numFmtId="0" fontId="1" fillId="0" borderId="7" xfId="0" applyNumberFormat="1" applyFont="1" applyBorder="1" applyAlignment="1">
      <alignment horizontal="left" vertical="top" wrapText="1"/>
    </xf>
    <xf numFmtId="0" fontId="1" fillId="0" borderId="1" xfId="0" applyNumberFormat="1" applyFont="1" applyBorder="1" applyAlignment="1">
      <alignment horizontal="left" vertical="top" wrapText="1"/>
    </xf>
    <xf numFmtId="0" fontId="0" fillId="2" borderId="2" xfId="0" applyNumberFormat="1" applyFont="1" applyFill="1" applyBorder="1" applyAlignment="1">
      <alignment horizontal="left" vertical="center" wrapText="1" indent="1"/>
    </xf>
    <xf numFmtId="49" fontId="5" fillId="5" borderId="5" xfId="0" applyNumberFormat="1" applyFont="1" applyFill="1" applyBorder="1" applyAlignment="1">
      <alignment horizontal="left" vertical="center" indent="2"/>
    </xf>
    <xf numFmtId="0" fontId="2" fillId="6" borderId="10" xfId="0" applyNumberFormat="1" applyFont="1" applyFill="1" applyBorder="1" applyAlignment="1">
      <alignment horizontal="center" vertical="top" wrapText="1"/>
    </xf>
    <xf numFmtId="49" fontId="0" fillId="6" borderId="2" xfId="0" applyNumberFormat="1" applyFont="1" applyFill="1" applyBorder="1" applyAlignment="1">
      <alignment horizontal="center" vertical="center" wrapText="1"/>
    </xf>
    <xf numFmtId="0" fontId="1" fillId="0" borderId="2" xfId="0" applyNumberFormat="1" applyFont="1" applyBorder="1" applyAlignment="1">
      <alignment vertical="top" wrapText="1"/>
    </xf>
    <xf numFmtId="49" fontId="0" fillId="6" borderId="4" xfId="0" applyNumberFormat="1" applyFont="1" applyFill="1" applyBorder="1" applyAlignment="1">
      <alignment horizontal="center" vertical="center" wrapText="1"/>
    </xf>
    <xf numFmtId="49" fontId="11" fillId="3" borderId="2" xfId="0" applyNumberFormat="1" applyFont="1" applyFill="1" applyBorder="1" applyAlignment="1" applyProtection="1">
      <alignment horizontal="left" vertical="center" wrapText="1"/>
      <protection locked="0"/>
    </xf>
    <xf numFmtId="0" fontId="1" fillId="0" borderId="2" xfId="0" applyNumberFormat="1" applyFont="1" applyBorder="1" applyAlignment="1">
      <alignment vertical="center" wrapText="1"/>
    </xf>
    <xf numFmtId="0" fontId="1" fillId="0" borderId="8" xfId="0" applyNumberFormat="1" applyFont="1" applyBorder="1" applyAlignment="1">
      <alignment horizontal="left" vertical="top" wrapText="1"/>
    </xf>
    <xf numFmtId="0" fontId="1" fillId="0" borderId="7" xfId="0" applyNumberFormat="1" applyFont="1" applyBorder="1" applyAlignment="1">
      <alignment vertical="top" wrapText="1"/>
    </xf>
    <xf numFmtId="0" fontId="2" fillId="0" borderId="0" xfId="0" applyNumberFormat="1" applyFont="1" applyAlignment="1">
      <alignment vertical="center" wrapText="1"/>
    </xf>
    <xf numFmtId="0" fontId="1" fillId="0" borderId="1" xfId="0" applyNumberFormat="1" applyFont="1" applyBorder="1" applyAlignment="1">
      <alignment vertical="center" wrapText="1"/>
    </xf>
    <xf numFmtId="49" fontId="1" fillId="0" borderId="9" xfId="0" applyNumberFormat="1" applyFont="1" applyBorder="1" applyAlignment="1">
      <alignment vertical="top"/>
    </xf>
    <xf numFmtId="49" fontId="3" fillId="0" borderId="0" xfId="0" applyNumberFormat="1" applyFont="1" applyAlignment="1">
      <alignment vertical="top"/>
    </xf>
    <xf numFmtId="0" fontId="1" fillId="0" borderId="0" xfId="0" applyNumberFormat="1" applyFont="1" applyAlignment="1">
      <alignment horizontal="left" vertical="center" wrapText="1"/>
    </xf>
    <xf numFmtId="0" fontId="1" fillId="6" borderId="2" xfId="0" applyNumberFormat="1" applyFont="1" applyFill="1" applyBorder="1" applyAlignment="1">
      <alignment horizontal="left" vertical="center" wrapText="1"/>
    </xf>
    <xf numFmtId="0" fontId="1" fillId="0" borderId="2" xfId="0" applyNumberFormat="1" applyFont="1" applyBorder="1" applyAlignment="1">
      <alignment horizontal="left" vertical="center" wrapText="1" indent="6"/>
    </xf>
    <xf numFmtId="0" fontId="1" fillId="2" borderId="4" xfId="0" applyNumberFormat="1" applyFont="1" applyFill="1" applyBorder="1" applyAlignment="1">
      <alignment horizontal="left" vertical="center" wrapText="1"/>
    </xf>
    <xf numFmtId="0" fontId="1" fillId="2" borderId="6" xfId="0" applyNumberFormat="1" applyFont="1" applyFill="1" applyBorder="1" applyAlignment="1">
      <alignment horizontal="left" vertical="center" wrapText="1"/>
    </xf>
    <xf numFmtId="0" fontId="1" fillId="2" borderId="3" xfId="0" applyNumberFormat="1" applyFont="1" applyFill="1" applyBorder="1" applyAlignment="1">
      <alignment horizontal="left" vertical="center" wrapText="1"/>
    </xf>
    <xf numFmtId="0" fontId="12" fillId="0" borderId="2" xfId="0" applyNumberFormat="1" applyFont="1" applyBorder="1" applyAlignment="1">
      <alignment vertical="top" wrapText="1"/>
    </xf>
    <xf numFmtId="0" fontId="1" fillId="6" borderId="2" xfId="0" applyNumberFormat="1" applyFont="1" applyFill="1" applyBorder="1" applyAlignment="1">
      <alignment horizontal="left" vertical="center" wrapText="1" indent="1"/>
    </xf>
    <xf numFmtId="0" fontId="1" fillId="6" borderId="2" xfId="0" applyNumberFormat="1" applyFont="1" applyFill="1" applyBorder="1" applyAlignment="1">
      <alignment horizontal="left" vertical="center" wrapText="1" indent="2"/>
    </xf>
    <xf numFmtId="0" fontId="1" fillId="6" borderId="2" xfId="0" applyNumberFormat="1" applyFont="1" applyFill="1" applyBorder="1" applyAlignment="1">
      <alignment horizontal="left" vertical="center" wrapText="1" indent="4"/>
    </xf>
    <xf numFmtId="0" fontId="1" fillId="7" borderId="4" xfId="0" applyNumberFormat="1" applyFont="1" applyFill="1" applyBorder="1" applyAlignment="1" applyProtection="1">
      <alignment horizontal="left" vertical="center" wrapText="1"/>
      <protection locked="0"/>
    </xf>
    <xf numFmtId="0" fontId="1" fillId="7" borderId="6" xfId="0" applyNumberFormat="1" applyFont="1" applyFill="1" applyBorder="1" applyAlignment="1" applyProtection="1">
      <alignment horizontal="left" vertical="center" wrapText="1"/>
      <protection locked="0"/>
    </xf>
    <xf numFmtId="0" fontId="1" fillId="7" borderId="3" xfId="0" applyNumberFormat="1" applyFont="1" applyFill="1" applyBorder="1" applyAlignment="1" applyProtection="1">
      <alignment horizontal="left" vertical="center" wrapText="1"/>
      <protection locked="0"/>
    </xf>
    <xf numFmtId="49" fontId="1" fillId="7" borderId="4" xfId="0" applyNumberFormat="1" applyFont="1" applyFill="1" applyBorder="1" applyAlignment="1" applyProtection="1">
      <alignment horizontal="left" vertical="center" wrapText="1"/>
      <protection locked="0"/>
    </xf>
    <xf numFmtId="49" fontId="1" fillId="7" borderId="6" xfId="0" applyNumberFormat="1" applyFont="1" applyFill="1" applyBorder="1" applyAlignment="1" applyProtection="1">
      <alignment horizontal="left" vertical="center" wrapText="1"/>
      <protection locked="0"/>
    </xf>
    <xf numFmtId="49" fontId="1" fillId="7" borderId="3" xfId="0" applyNumberFormat="1" applyFont="1" applyFill="1" applyBorder="1" applyAlignment="1" applyProtection="1">
      <alignment horizontal="left" vertical="center" wrapText="1"/>
      <protection locked="0"/>
    </xf>
    <xf numFmtId="0" fontId="1" fillId="6" borderId="2" xfId="0" applyNumberFormat="1" applyFont="1" applyFill="1" applyBorder="1" applyAlignment="1">
      <alignment horizontal="left" vertical="center" wrapText="1" indent="5"/>
    </xf>
    <xf numFmtId="0" fontId="1" fillId="4" borderId="4" xfId="0" applyNumberFormat="1" applyFont="1" applyFill="1" applyBorder="1" applyAlignment="1">
      <alignment horizontal="left" vertical="center" wrapText="1"/>
    </xf>
    <xf numFmtId="0" fontId="1" fillId="4" borderId="6" xfId="0" applyNumberFormat="1" applyFont="1" applyFill="1" applyBorder="1" applyAlignment="1">
      <alignment horizontal="left" vertical="center" wrapText="1"/>
    </xf>
    <xf numFmtId="0" fontId="1" fillId="4" borderId="3" xfId="0" applyNumberFormat="1" applyFont="1" applyFill="1" applyBorder="1" applyAlignment="1">
      <alignment horizontal="left" vertical="center" wrapText="1"/>
    </xf>
    <xf numFmtId="0" fontId="12" fillId="0" borderId="7" xfId="0" applyNumberFormat="1" applyFont="1" applyBorder="1" applyAlignment="1">
      <alignment vertical="top" wrapText="1"/>
    </xf>
    <xf numFmtId="49" fontId="1" fillId="7" borderId="2" xfId="0" applyNumberFormat="1" applyFont="1" applyFill="1" applyBorder="1" applyAlignment="1" applyProtection="1">
      <alignment horizontal="left" vertical="center" wrapText="1" indent="6"/>
      <protection locked="0"/>
    </xf>
    <xf numFmtId="4" fontId="1" fillId="7" borderId="2" xfId="0" applyNumberFormat="1" applyFont="1" applyFill="1" applyBorder="1" applyAlignment="1" applyProtection="1">
      <alignment horizontal="right" vertical="center" wrapText="1"/>
      <protection locked="0"/>
    </xf>
    <xf numFmtId="165" fontId="1" fillId="7" borderId="2" xfId="0" applyNumberFormat="1" applyFont="1" applyFill="1" applyBorder="1" applyAlignment="1" applyProtection="1">
      <alignment horizontal="right" vertical="center" wrapText="1"/>
      <protection locked="0"/>
    </xf>
    <xf numFmtId="164" fontId="0" fillId="3" borderId="2" xfId="0" applyNumberFormat="1" applyFont="1" applyFill="1" applyBorder="1" applyAlignment="1" applyProtection="1">
      <alignment horizontal="center" vertical="center" wrapText="1"/>
      <protection locked="0"/>
    </xf>
    <xf numFmtId="49" fontId="1" fillId="4" borderId="2" xfId="0" applyNumberFormat="1" applyFont="1" applyFill="1" applyBorder="1" applyAlignment="1">
      <alignment horizontal="center" vertical="center" wrapText="1"/>
    </xf>
    <xf numFmtId="164" fontId="0" fillId="3" borderId="7" xfId="0" applyNumberFormat="1" applyFont="1" applyFill="1" applyBorder="1" applyAlignment="1" applyProtection="1">
      <alignment horizontal="center" vertical="center" wrapText="1"/>
      <protection locked="0"/>
    </xf>
    <xf numFmtId="4" fontId="1" fillId="0" borderId="11" xfId="0" applyNumberFormat="1" applyFont="1" applyBorder="1" applyAlignment="1">
      <alignment horizontal="right" vertical="center" wrapText="1"/>
    </xf>
    <xf numFmtId="0" fontId="12" fillId="0" borderId="2" xfId="0" applyNumberFormat="1" applyFont="1" applyBorder="1" applyAlignment="1">
      <alignment horizontal="left" vertical="top" wrapText="1"/>
    </xf>
    <xf numFmtId="49" fontId="1" fillId="0" borderId="2" xfId="0" applyNumberFormat="1" applyFont="1" applyBorder="1" applyAlignment="1">
      <alignment horizontal="left" vertical="center" wrapText="1"/>
    </xf>
    <xf numFmtId="4" fontId="1" fillId="0" borderId="2" xfId="0" applyNumberFormat="1" applyFont="1" applyBorder="1" applyAlignment="1">
      <alignment horizontal="right" vertical="center" wrapText="1"/>
    </xf>
    <xf numFmtId="4" fontId="3" fillId="0" borderId="2" xfId="0" applyNumberFormat="1" applyFont="1" applyBorder="1" applyAlignment="1">
      <alignment horizontal="center" vertical="center" wrapText="1"/>
    </xf>
    <xf numFmtId="49" fontId="0" fillId="3" borderId="2" xfId="0" applyNumberFormat="1" applyFont="1" applyFill="1" applyBorder="1" applyAlignment="1" applyProtection="1">
      <alignment horizontal="center" vertical="center" wrapText="1"/>
      <protection locked="0"/>
    </xf>
    <xf numFmtId="49" fontId="0" fillId="3" borderId="8" xfId="0" applyNumberFormat="1" applyFont="1" applyFill="1" applyBorder="1" applyAlignment="1" applyProtection="1">
      <alignment horizontal="center" vertical="center" wrapText="1"/>
      <protection locked="0"/>
    </xf>
    <xf numFmtId="4" fontId="1" fillId="0" borderId="12" xfId="0" applyNumberFormat="1" applyFont="1" applyBorder="1" applyAlignment="1">
      <alignment horizontal="right" vertical="center" wrapText="1"/>
    </xf>
    <xf numFmtId="49" fontId="9" fillId="5" borderId="4" xfId="0" applyNumberFormat="1" applyFont="1" applyFill="1" applyBorder="1" applyAlignment="1">
      <alignment horizontal="left" vertical="center"/>
    </xf>
    <xf numFmtId="49" fontId="5" fillId="5" borderId="6" xfId="0" applyNumberFormat="1" applyFont="1" applyFill="1" applyBorder="1" applyAlignment="1">
      <alignment horizontal="left" vertical="center" indent="5"/>
    </xf>
    <xf numFmtId="49" fontId="1" fillId="5" borderId="6" xfId="0" applyNumberFormat="1" applyFont="1" applyFill="1" applyBorder="1" applyAlignment="1">
      <alignment horizontal="center" vertical="center" wrapText="1"/>
    </xf>
    <xf numFmtId="49" fontId="5" fillId="5" borderId="6" xfId="0" applyNumberFormat="1" applyFont="1" applyFill="1" applyBorder="1" applyAlignment="1">
      <alignment horizontal="left" vertical="center" indent="4"/>
    </xf>
    <xf numFmtId="49" fontId="0" fillId="5" borderId="6" xfId="0" applyNumberFormat="1" applyFont="1" applyFill="1" applyBorder="1" applyAlignment="1">
      <alignment horizontal="center" vertical="center" wrapText="1"/>
    </xf>
    <xf numFmtId="49" fontId="0" fillId="5" borderId="13" xfId="0" applyNumberFormat="1" applyFont="1" applyFill="1" applyBorder="1" applyAlignment="1">
      <alignment horizontal="center" vertical="center" wrapText="1"/>
    </xf>
    <xf numFmtId="49" fontId="5" fillId="5" borderId="6" xfId="0" applyNumberFormat="1" applyFont="1" applyFill="1" applyBorder="1" applyAlignment="1">
      <alignment horizontal="left" vertical="center" indent="3"/>
    </xf>
    <xf numFmtId="49" fontId="0" fillId="5" borderId="3" xfId="0" applyNumberFormat="1" applyFont="1" applyFill="1" applyBorder="1" applyAlignment="1">
      <alignment horizontal="center" vertical="center" wrapText="1"/>
    </xf>
    <xf numFmtId="49" fontId="14" fillId="0" borderId="0" xfId="0" applyNumberFormat="1" applyFont="1" applyAlignment="1">
      <alignment horizontal="left" vertical="center"/>
    </xf>
    <xf numFmtId="49" fontId="3" fillId="0" borderId="0" xfId="0" applyNumberFormat="1" applyFont="1" applyAlignment="1">
      <alignment horizontal="left" vertical="center" indent="1"/>
    </xf>
    <xf numFmtId="49" fontId="3" fillId="0" borderId="0" xfId="0" applyNumberFormat="1" applyFont="1" applyAlignment="1">
      <alignment horizontal="center" vertical="center" wrapText="1"/>
    </xf>
    <xf numFmtId="0" fontId="1" fillId="6" borderId="0" xfId="0" applyNumberFormat="1" applyFont="1" applyFill="1" applyAlignment="1">
      <alignment horizontal="left" vertical="center" wrapText="1"/>
    </xf>
    <xf numFmtId="0" fontId="1" fillId="0" borderId="9" xfId="0" applyNumberFormat="1" applyFont="1" applyBorder="1" applyAlignment="1">
      <alignment horizontal="left" vertical="top" wrapText="1" indent="1"/>
    </xf>
    <xf numFmtId="0" fontId="1" fillId="0" borderId="5" xfId="0" applyNumberFormat="1" applyFont="1" applyBorder="1" applyAlignment="1">
      <alignment horizontal="left" vertical="center" wrapText="1" indent="1"/>
    </xf>
    <xf numFmtId="0" fontId="0" fillId="0" borderId="0" xfId="0" applyNumberFormat="1" applyFont="1" applyAlignment="1">
      <alignment vertical="center"/>
    </xf>
    <xf numFmtId="0" fontId="0" fillId="6" borderId="2" xfId="0" applyNumberFormat="1" applyFont="1" applyFill="1" applyBorder="1" applyAlignment="1">
      <alignment horizontal="right" vertical="center" wrapText="1" indent="1"/>
    </xf>
    <xf numFmtId="0" fontId="0" fillId="0" borderId="6" xfId="0" applyNumberFormat="1" applyFont="1" applyBorder="1" applyAlignment="1">
      <alignment vertical="center"/>
    </xf>
    <xf numFmtId="0" fontId="15" fillId="0" borderId="0" xfId="0" applyNumberFormat="1" applyFont="1" applyAlignment="1">
      <alignment vertical="center"/>
    </xf>
    <xf numFmtId="0" fontId="1" fillId="6" borderId="5" xfId="0" applyNumberFormat="1" applyFont="1" applyFill="1" applyBorder="1" applyAlignment="1">
      <alignment vertical="center" wrapText="1"/>
    </xf>
    <xf numFmtId="0" fontId="13" fillId="0" borderId="5"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6" borderId="2" xfId="0" applyNumberFormat="1" applyFont="1" applyFill="1" applyBorder="1" applyAlignment="1">
      <alignment horizontal="left" vertical="center" wrapText="1"/>
    </xf>
    <xf numFmtId="0" fontId="1" fillId="0" borderId="7" xfId="0" applyNumberFormat="1" applyFont="1" applyBorder="1" applyAlignment="1">
      <alignment vertical="center" wrapText="1"/>
    </xf>
    <xf numFmtId="0" fontId="0" fillId="6" borderId="4" xfId="0" applyNumberFormat="1" applyFont="1" applyFill="1" applyBorder="1" applyAlignment="1">
      <alignment horizontal="center" vertical="center" wrapText="1"/>
    </xf>
    <xf numFmtId="0" fontId="0" fillId="6" borderId="6" xfId="0" applyNumberFormat="1" applyFont="1" applyFill="1" applyBorder="1" applyAlignment="1">
      <alignment horizontal="center" vertical="center" wrapText="1"/>
    </xf>
    <xf numFmtId="0" fontId="0" fillId="6" borderId="3" xfId="0" applyNumberFormat="1" applyFont="1" applyFill="1" applyBorder="1" applyAlignment="1">
      <alignment horizontal="center" vertical="center" wrapText="1"/>
    </xf>
    <xf numFmtId="49" fontId="5" fillId="5" borderId="7" xfId="0" applyNumberFormat="1" applyFont="1" applyFill="1" applyBorder="1" applyAlignment="1">
      <alignment horizontal="center" vertical="center" textRotation="90" wrapText="1"/>
    </xf>
    <xf numFmtId="0" fontId="1" fillId="0" borderId="7"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6"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textRotation="90" wrapText="1"/>
    </xf>
    <xf numFmtId="0" fontId="1" fillId="0" borderId="8" xfId="0" applyNumberFormat="1" applyFont="1" applyBorder="1" applyAlignment="1">
      <alignment vertical="center" wrapText="1"/>
    </xf>
    <xf numFmtId="49" fontId="5" fillId="5" borderId="8" xfId="0" applyNumberFormat="1" applyFont="1" applyFill="1" applyBorder="1" applyAlignment="1">
      <alignment horizontal="center" vertical="center" textRotation="90" wrapText="1"/>
    </xf>
    <xf numFmtId="49" fontId="17" fillId="6" borderId="9" xfId="0" applyNumberFormat="1" applyFont="1" applyFill="1" applyBorder="1" applyAlignment="1">
      <alignment horizontal="left" vertical="center" wrapText="1"/>
    </xf>
    <xf numFmtId="49" fontId="17" fillId="6" borderId="9" xfId="0" applyNumberFormat="1" applyFont="1" applyFill="1" applyBorder="1" applyAlignment="1">
      <alignment horizontal="center" vertical="center" wrapText="1"/>
    </xf>
    <xf numFmtId="0" fontId="3" fillId="6" borderId="9" xfId="0" applyNumberFormat="1" applyFont="1" applyFill="1" applyBorder="1" applyAlignment="1">
      <alignment horizontal="center" vertical="center" wrapText="1"/>
    </xf>
    <xf numFmtId="0" fontId="17" fillId="6" borderId="9" xfId="0" applyNumberFormat="1" applyFont="1" applyFill="1" applyBorder="1" applyAlignment="1">
      <alignment horizontal="center" vertical="center" wrapText="1"/>
    </xf>
    <xf numFmtId="0" fontId="17" fillId="6" borderId="9" xfId="0" applyNumberFormat="1" applyFont="1" applyFill="1" applyBorder="1" applyAlignment="1">
      <alignment horizontal="center" vertical="center" wrapText="1"/>
    </xf>
    <xf numFmtId="0" fontId="16" fillId="0" borderId="0" xfId="0" applyNumberFormat="1" applyFont="1" applyAlignment="1">
      <alignment vertical="center" wrapText="1"/>
    </xf>
    <xf numFmtId="0" fontId="1" fillId="0" borderId="0" xfId="0" applyNumberFormat="1" applyFont="1" applyAlignment="1">
      <alignment horizontal="right" vertical="top" wrapText="1"/>
    </xf>
    <xf numFmtId="0" fontId="7" fillId="0" borderId="6" xfId="0" applyNumberFormat="1" applyFont="1" applyBorder="1" applyAlignment="1">
      <alignment horizontal="left" vertical="top" wrapText="1" indent="1"/>
    </xf>
    <xf numFmtId="0" fontId="1" fillId="0" borderId="9" xfId="0" applyNumberFormat="1" applyFont="1" applyBorder="1" applyAlignment="1">
      <alignment vertical="top"/>
    </xf>
    <xf numFmtId="0" fontId="1" fillId="0" borderId="5" xfId="0" applyNumberFormat="1" applyFont="1" applyBorder="1" applyAlignment="1">
      <alignmen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0</xdr:row>
      <xdr:rowOff>171450</xdr:rowOff>
    </xdr:to>
    <xdr:pic>
      <xdr:nvPicPr>
        <xdr:cNvPr id="2" name="UNFREEZE_PANES" descr="update_org.png"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76200"/>
          <a:ext cx="247650" cy="1714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tviv_Backup\&#1055;&#1069;&#1054;\&#1064;&#1072;&#1073;&#1083;&#1086;&#1085;&#1099;\2024\OPEN.INFO.REQUEST%20&#1087;&#1088;&#1077;&#1076;&#1083;&#1086;&#1078;&#1077;&#1085;&#1080;&#1077;%202025\PP108.OPEN.INFO.REQUEST.VOTV.EIAS(v1.0.5)_expor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sheetData sheetId="1">
        <row r="21">
          <cell r="F21">
            <v>44680</v>
          </cell>
        </row>
        <row r="22">
          <cell r="F22" t="str">
            <v>Исх-778</v>
          </cell>
        </row>
        <row r="26">
          <cell r="F26">
            <v>45408</v>
          </cell>
        </row>
        <row r="27">
          <cell r="F27" t="str">
            <v>Исх-783</v>
          </cell>
        </row>
        <row r="31">
          <cell r="F31" t="str">
            <v>Лянторское городское муниципальное унитарное предприятие "Управление тепловодоснабжения и водоотведения"</v>
          </cell>
        </row>
      </sheetData>
      <sheetData sheetId="2"/>
      <sheetData sheetId="3"/>
      <sheetData sheetId="4">
        <row r="13">
          <cell r="AC13" t="str">
            <v>pIns_PT_VTAR_A</v>
          </cell>
          <cell r="AD13" t="str">
            <v>pt_ntar_1</v>
          </cell>
          <cell r="AE13" t="str">
            <v>pt_ter_1</v>
          </cell>
          <cell r="AF13" t="str">
            <v>pt_cs_1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N13">
            <v>0</v>
          </cell>
          <cell r="AO13" t="str">
            <v>.</v>
          </cell>
          <cell r="AP13" t="str">
            <v>..</v>
          </cell>
        </row>
        <row r="18">
          <cell r="AC18" t="str">
            <v>pIns_PT_VTAR_B</v>
          </cell>
          <cell r="AD18" t="str">
            <v>pt_ntar_2</v>
          </cell>
          <cell r="AE18" t="str">
            <v>pt_ter_2</v>
          </cell>
          <cell r="AF18" t="str">
            <v>pt_cs_2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N18">
            <v>0</v>
          </cell>
          <cell r="AO18" t="str">
            <v>.</v>
          </cell>
          <cell r="AP18" t="str">
            <v>..</v>
          </cell>
        </row>
        <row r="23">
          <cell r="AC23" t="str">
            <v>pIns_PT_VTAR_C</v>
          </cell>
          <cell r="AD23" t="str">
            <v>pt_ntar_3</v>
          </cell>
          <cell r="AE23" t="str">
            <v>pt_ter_3</v>
          </cell>
          <cell r="AF23" t="str">
            <v>pt_cs_3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N23">
            <v>0</v>
          </cell>
          <cell r="AO23" t="str">
            <v>.</v>
          </cell>
          <cell r="AP23" t="str">
            <v>..</v>
          </cell>
        </row>
        <row r="28">
          <cell r="AC28" t="str">
            <v>pIns_PT_VTAR_D</v>
          </cell>
          <cell r="AD28" t="str">
            <v>pt_ntar_4</v>
          </cell>
          <cell r="AE28" t="str">
            <v>pt_ter_4</v>
          </cell>
          <cell r="AF28" t="str">
            <v>pt_cs_4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N28">
            <v>0</v>
          </cell>
          <cell r="AO28" t="str">
            <v>.</v>
          </cell>
          <cell r="AP28" t="str">
            <v>..</v>
          </cell>
        </row>
        <row r="33">
          <cell r="AC33" t="str">
            <v>pIns_PT_VTAR_E1</v>
          </cell>
          <cell r="AD33" t="str">
            <v>pt_ntar_5</v>
          </cell>
          <cell r="AE33" t="str">
            <v>pt_ter_5</v>
          </cell>
          <cell r="AF33" t="str">
            <v>pt_cs_5</v>
          </cell>
          <cell r="AH33" t="str">
            <v>Тарифы на услуги по передаче тепловой энергии</v>
          </cell>
          <cell r="AJ33" t="str">
            <v/>
          </cell>
          <cell r="AK33" t="str">
            <v/>
          </cell>
          <cell r="AL33" t="str">
            <v/>
          </cell>
          <cell r="AN33">
            <v>0</v>
          </cell>
          <cell r="AO33" t="str">
            <v>.</v>
          </cell>
          <cell r="AP33" t="str">
            <v>..</v>
          </cell>
        </row>
        <row r="38">
          <cell r="AC38" t="str">
            <v>pIns_PT_VTAR_E2</v>
          </cell>
          <cell r="AD38" t="str">
            <v>pt_ntar_6</v>
          </cell>
          <cell r="AE38" t="str">
            <v>pt_ter_6</v>
          </cell>
          <cell r="AF38" t="str">
            <v>pt_cs_6</v>
          </cell>
          <cell r="AH38" t="str">
            <v>Тарифы на услуги по передаче теплоносителя</v>
          </cell>
          <cell r="AJ38" t="str">
            <v/>
          </cell>
          <cell r="AK38" t="str">
            <v/>
          </cell>
          <cell r="AL38" t="str">
            <v/>
          </cell>
          <cell r="AN38">
            <v>0</v>
          </cell>
          <cell r="AO38" t="str">
            <v>.</v>
          </cell>
          <cell r="AP38" t="str">
            <v>..</v>
          </cell>
        </row>
        <row r="43">
          <cell r="AC43" t="str">
            <v>pIns_PT_VTAR_F</v>
          </cell>
          <cell r="AD43" t="str">
            <v>pt_ntar_7</v>
          </cell>
          <cell r="AE43" t="str">
            <v>pt_ter_7</v>
          </cell>
          <cell r="AF43" t="str">
            <v>pt_cs_7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N43">
            <v>0</v>
          </cell>
          <cell r="AO43" t="str">
            <v>.</v>
          </cell>
          <cell r="AP43" t="str">
            <v>..</v>
          </cell>
        </row>
        <row r="48">
          <cell r="AC48" t="str">
            <v>pIns_PT_VTAR_G</v>
          </cell>
          <cell r="AD48" t="str">
            <v>pt_ntar_8</v>
          </cell>
          <cell r="AE48" t="str">
            <v>pt_ter_8</v>
          </cell>
          <cell r="AF48" t="str">
            <v>pt_cs_8</v>
          </cell>
          <cell r="AH48" t="str">
            <v>Плата за подключение (технологическое присоединение) к системе теплоснабжения</v>
          </cell>
          <cell r="AJ48" t="str">
            <v/>
          </cell>
          <cell r="AK48" t="str">
            <v/>
          </cell>
          <cell r="AL48" t="str">
            <v/>
          </cell>
          <cell r="AN48">
            <v>0</v>
          </cell>
          <cell r="AO48" t="str">
            <v>.</v>
          </cell>
          <cell r="AP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
          </cell>
          <cell r="AK64" t="str">
            <v/>
          </cell>
          <cell r="AL64" t="str">
            <v/>
          </cell>
          <cell r="AN64">
            <v>0</v>
          </cell>
          <cell r="AO64" t="str">
            <v>.</v>
          </cell>
          <cell r="AP64" t="str">
            <v>..</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N69">
            <v>0</v>
          </cell>
          <cell r="AO69" t="str">
            <v>.</v>
          </cell>
          <cell r="AP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N74">
            <v>0</v>
          </cell>
          <cell r="AO74" t="str">
            <v>.</v>
          </cell>
          <cell r="AP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N79">
            <v>0</v>
          </cell>
          <cell r="AO79" t="str">
            <v>.</v>
          </cell>
          <cell r="AP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N84">
            <v>0</v>
          </cell>
          <cell r="AO84" t="str">
            <v>.</v>
          </cell>
          <cell r="AP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N90">
            <v>0</v>
          </cell>
          <cell r="AO90" t="str">
            <v>.</v>
          </cell>
          <cell r="AP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N95">
            <v>0</v>
          </cell>
          <cell r="AO95" t="str">
            <v>.</v>
          </cell>
          <cell r="AP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N100">
            <v>0</v>
          </cell>
          <cell r="AO100" t="str">
            <v>.</v>
          </cell>
          <cell r="AP100" t="str">
            <v>..</v>
          </cell>
        </row>
        <row r="106">
          <cell r="AC106" t="str">
            <v>pIns_PT_VTAR_A_VOTV</v>
          </cell>
          <cell r="AD106" t="str">
            <v>pt_ntar_17</v>
          </cell>
          <cell r="AE106" t="str">
            <v>pt_ter_17</v>
          </cell>
          <cell r="AF106" t="str">
            <v>pt_cs_17</v>
          </cell>
          <cell r="AH106" t="str">
            <v>Тариф на водоотведение</v>
          </cell>
          <cell r="AJ106" t="str">
            <v>Тариф на водоотведение</v>
          </cell>
          <cell r="AK106" t="str">
            <v>Территория 1</v>
          </cell>
          <cell r="AL106" t="str">
            <v>без дифференциации</v>
          </cell>
          <cell r="AN106">
            <v>1</v>
          </cell>
          <cell r="AO106" t="str">
            <v>1.1</v>
          </cell>
          <cell r="AP106" t="str">
            <v>1.1.1</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N111">
            <v>0</v>
          </cell>
          <cell r="AO111" t="str">
            <v>.</v>
          </cell>
          <cell r="AP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N116">
            <v>0</v>
          </cell>
          <cell r="AO116" t="str">
            <v>.</v>
          </cell>
          <cell r="AP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row r="36">
          <cell r="E36" t="str">
            <v>VOTV</v>
          </cell>
          <cell r="F36" t="str">
            <v>водоотведения</v>
          </cell>
        </row>
        <row r="45">
          <cell r="E45" t="str">
            <v>R</v>
          </cell>
        </row>
      </sheetData>
      <sheetData sheetId="55">
        <row r="25">
          <cell r="C25" t="str">
            <v>Форма 2. Информация о тарифах в сфере водоотведения на товары (услуги) организации водоотведения, подлежащих регулированию</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rtal.eias.ru/Portal/DownloadPage.aspx?type=12&amp;guid=e3c7bc25-693b-46f1-b4a6-d1daa1b4cbb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G36"/>
  <sheetViews>
    <sheetView tabSelected="1" topLeftCell="D1" zoomScale="80" zoomScaleNormal="80" workbookViewId="0">
      <selection activeCell="F38" sqref="F38"/>
    </sheetView>
  </sheetViews>
  <sheetFormatPr defaultColWidth="10.5703125" defaultRowHeight="14.25" customHeight="1"/>
  <cols>
    <col min="1" max="2" width="25.140625" style="1" hidden="1" customWidth="1"/>
    <col min="3" max="3" width="9.140625" style="2" hidden="1" customWidth="1"/>
    <col min="4" max="4" width="3.7109375" style="3" customWidth="1"/>
    <col min="5" max="5" width="6.28515625" style="4" customWidth="1"/>
    <col min="6" max="6" width="30.85546875" style="4" customWidth="1"/>
    <col min="7" max="7" width="26.5703125" style="4" customWidth="1"/>
    <col min="8" max="8" width="3.7109375" style="4" customWidth="1"/>
    <col min="9" max="10" width="11.7109375" style="4" customWidth="1"/>
    <col min="11" max="12" width="35.7109375" style="4" customWidth="1"/>
    <col min="13" max="13" width="84.85546875" style="4" customWidth="1"/>
    <col min="14" max="14" width="10.5703125" style="4"/>
    <col min="15" max="16" width="10.5703125" style="6"/>
    <col min="17" max="33" width="10.5703125" style="4"/>
    <col min="34" max="16384" width="10.5703125" style="20"/>
  </cols>
  <sheetData>
    <row r="1" spans="1:16" ht="18" customHeight="1">
      <c r="D1" s="22"/>
      <c r="E1" s="143" t="str">
        <f>"Форма "&amp;IF(TEMPLATE_SPHERE="HEAT","18","12")&amp;". Информация о предложении "&amp;IF(TEMPLATE_SPHERE="HEAT","регулируемой организации","организации "&amp;TEMPLATE_SPHERE_RUS)&amp;" об установлении "&amp;IF(TEMPLATE_SPHERE="HEAT","цен (тарифов)","тарифов")&amp;" в сфере "&amp;TEMPLATE_SPHERE_RUS&amp;" на очередной"&amp;IF(TEMPLATE_SPHERE="HEAT"," расчетный","")&amp;" период регулирования"</f>
        <v>Форма 12. Информация о предложении организации водоотведения об установлении тарифов в сфере водоотведения на очередной период регулирования</v>
      </c>
      <c r="F1" s="143"/>
      <c r="G1" s="143"/>
      <c r="H1" s="143"/>
      <c r="I1" s="143"/>
      <c r="J1" s="143"/>
      <c r="K1" s="143"/>
      <c r="L1" s="143"/>
      <c r="M1" s="24"/>
    </row>
    <row r="2" spans="1:16" ht="6" customHeight="1">
      <c r="D2" s="22"/>
      <c r="E2" s="23"/>
      <c r="F2" s="25"/>
      <c r="G2" s="25"/>
      <c r="H2" s="25"/>
      <c r="I2" s="25"/>
      <c r="J2" s="25"/>
      <c r="K2" s="25"/>
      <c r="L2" s="26"/>
      <c r="M2" s="27"/>
    </row>
    <row r="3" spans="1:16" ht="18.75" customHeight="1">
      <c r="D3" s="22"/>
      <c r="E3" s="23"/>
      <c r="F3" s="28" t="str">
        <f>"Дата подачи заявления об "&amp;IF(TITLE_DATE_PR_CHANGE="","утверждении","изменении")&amp;" тарифов"</f>
        <v>Дата подачи заявления об изменении тарифов</v>
      </c>
      <c r="G3" s="29">
        <f>IF(TITLE_DATE_PR_CHANGE="",IF(TITLE_DATE_PR="","",TITLE_DATE_PR),TITLE_DATE_PR_CHANGE)</f>
        <v>45408</v>
      </c>
      <c r="H3" s="29"/>
      <c r="I3" s="29"/>
      <c r="J3" s="29"/>
      <c r="K3" s="29"/>
      <c r="L3" s="29"/>
      <c r="M3" s="14"/>
    </row>
    <row r="4" spans="1:16" ht="18.75" customHeight="1">
      <c r="D4" s="22"/>
      <c r="E4" s="23"/>
      <c r="F4" s="28" t="str">
        <f>"Номер подачи заявления об "&amp;IF(TITLE_DATE_PR_CHANGE="","утверждении","изменении")&amp;" тарифов"</f>
        <v>Номер подачи заявления об изменении тарифов</v>
      </c>
      <c r="G4" s="30" t="str">
        <f>IF(TITLE_NUMBER_PR_CHANGE="",IF(TITLE_NUMBER_PR="","",TITLE_NUMBER_PR),TITLE_NUMBER_PR_CHANGE)</f>
        <v>Исх-783</v>
      </c>
      <c r="H4" s="30"/>
      <c r="I4" s="30"/>
      <c r="J4" s="30"/>
      <c r="K4" s="30"/>
      <c r="L4" s="30"/>
      <c r="M4" s="14"/>
    </row>
    <row r="5" spans="1:16" ht="14.25" customHeight="1">
      <c r="D5" s="22"/>
      <c r="E5" s="23"/>
      <c r="F5" s="25"/>
      <c r="G5" s="25"/>
      <c r="H5" s="25"/>
      <c r="I5" s="25"/>
      <c r="J5" s="25"/>
      <c r="K5" s="25"/>
      <c r="L5" s="31"/>
      <c r="M5" s="27"/>
    </row>
    <row r="6" spans="1:16" ht="21" customHeight="1">
      <c r="D6" s="22"/>
      <c r="E6" s="32" t="s">
        <v>4</v>
      </c>
      <c r="F6" s="32"/>
      <c r="G6" s="32"/>
      <c r="H6" s="32"/>
      <c r="I6" s="32"/>
      <c r="J6" s="32"/>
      <c r="K6" s="32"/>
      <c r="L6" s="32"/>
      <c r="M6" s="33" t="s">
        <v>5</v>
      </c>
    </row>
    <row r="7" spans="1:16" ht="21" customHeight="1">
      <c r="D7" s="22"/>
      <c r="E7" s="34" t="s">
        <v>6</v>
      </c>
      <c r="F7" s="35" t="s">
        <v>7</v>
      </c>
      <c r="G7" s="35" t="s">
        <v>8</v>
      </c>
      <c r="H7" s="36" t="s">
        <v>9</v>
      </c>
      <c r="I7" s="37"/>
      <c r="J7" s="38"/>
      <c r="K7" s="35" t="s">
        <v>10</v>
      </c>
      <c r="L7" s="35" t="s">
        <v>11</v>
      </c>
      <c r="M7" s="33"/>
    </row>
    <row r="8" spans="1:16" ht="21" customHeight="1">
      <c r="D8" s="22"/>
      <c r="E8" s="39"/>
      <c r="F8" s="40"/>
      <c r="G8" s="40"/>
      <c r="H8" s="41" t="s">
        <v>12</v>
      </c>
      <c r="I8" s="42"/>
      <c r="J8" s="21" t="s">
        <v>13</v>
      </c>
      <c r="K8" s="40"/>
      <c r="L8" s="40"/>
      <c r="M8" s="33"/>
    </row>
    <row r="9" spans="1:16" ht="12" customHeight="1">
      <c r="D9" s="22"/>
      <c r="E9" s="43"/>
      <c r="F9" s="43"/>
      <c r="G9" s="43"/>
      <c r="H9" s="44"/>
      <c r="I9" s="44"/>
      <c r="J9" s="43"/>
      <c r="K9" s="43"/>
      <c r="L9" s="43"/>
      <c r="M9" s="43"/>
    </row>
    <row r="10" spans="1:16" ht="18.75" customHeight="1">
      <c r="A10" s="7"/>
      <c r="B10" s="7"/>
      <c r="D10" s="22"/>
      <c r="E10" s="45" t="s">
        <v>14</v>
      </c>
      <c r="F10" s="46" t="str">
        <f>"Предлагаемый метод регулирования"&amp;IF(TEMPLATE_SPHERE="HEAT"," в сфере "&amp;TEMPLATE_SPHERE_RUS,"")</f>
        <v>Предлагаемый метод регулирования</v>
      </c>
      <c r="G10" s="46"/>
      <c r="H10" s="47"/>
      <c r="I10" s="47"/>
      <c r="J10" s="47"/>
      <c r="K10" s="46" t="s">
        <v>0</v>
      </c>
      <c r="L10" s="47"/>
      <c r="M10" s="48"/>
      <c r="N10" s="14"/>
    </row>
    <row r="11" spans="1:16" s="4" customFormat="1" ht="101.25" customHeight="1">
      <c r="A11" s="7" t="s">
        <v>17</v>
      </c>
      <c r="B11" s="7" t="s">
        <v>18</v>
      </c>
      <c r="C11" s="2"/>
      <c r="D11" s="54"/>
      <c r="E11" s="49"/>
      <c r="F11" s="52" t="str">
        <f>INDEX(PT_DIFFERENTIATION_VTAR,MATCH(A11,PT_DIFFERENTIATION_VTAR_ID,0))</f>
        <v>Тариф на водоотведение</v>
      </c>
      <c r="G11" s="9" t="str">
        <f>INDEX(PT_DIFFERENTIATION_NTAR,MATCH(B11,PT_DIFFERENTIATION_NTAR_ID,0))</f>
        <v>Тариф на водоотведение</v>
      </c>
      <c r="H11" s="10"/>
      <c r="I11" s="11">
        <v>44927</v>
      </c>
      <c r="J11" s="12">
        <v>46752</v>
      </c>
      <c r="K11" s="13" t="s">
        <v>19</v>
      </c>
      <c r="L11" s="10" t="s">
        <v>0</v>
      </c>
      <c r="M11" s="50"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"&amp;"Значение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"&amp;"Даты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f>
        <v>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v>
      </c>
      <c r="N11" s="14"/>
      <c r="O11" s="6"/>
      <c r="P11" s="6"/>
    </row>
    <row r="12" spans="1:16" s="4" customFormat="1" ht="18.75">
      <c r="A12" s="7"/>
      <c r="B12" s="7"/>
      <c r="C12" s="2" t="s">
        <v>1</v>
      </c>
      <c r="D12" s="54"/>
      <c r="E12" s="49"/>
      <c r="F12" s="52"/>
      <c r="G12" s="9"/>
      <c r="H12" s="15"/>
      <c r="I12" s="16" t="s">
        <v>2</v>
      </c>
      <c r="J12" s="17"/>
      <c r="K12" s="15"/>
      <c r="L12" s="18"/>
      <c r="M12" s="51"/>
      <c r="N12" s="14"/>
      <c r="O12" s="6"/>
      <c r="P12" s="6"/>
    </row>
    <row r="13" spans="1:16" ht="18.75" customHeight="1">
      <c r="A13" s="7"/>
      <c r="B13" s="7"/>
      <c r="D13" s="22"/>
      <c r="E13" s="55" t="s">
        <v>20</v>
      </c>
      <c r="F13" s="47" t="str">
        <f>"Долгосрочные параметры регулирования (в случае если их установление предусмотрено выбранным методом регулирования тарифов в сфере "&amp;TEMPLATE_SPHERE_RUS&amp;")"</f>
        <v>Долгосрочные параметры регулирования (в случае если их установление предусмотрено выбранным методом регулирования тарифов в сфере водоотведения)</v>
      </c>
      <c r="G13" s="47"/>
      <c r="H13" s="47"/>
      <c r="I13" s="47"/>
      <c r="J13" s="47"/>
      <c r="K13" s="47"/>
      <c r="L13" s="47"/>
      <c r="M13" s="56"/>
      <c r="N13" s="14"/>
    </row>
    <row r="14" spans="1:16" ht="41.25" customHeight="1">
      <c r="A14" s="7"/>
      <c r="B14" s="7"/>
      <c r="D14" s="22"/>
      <c r="E14" s="57"/>
      <c r="F14" s="21" t="s">
        <v>0</v>
      </c>
      <c r="G14" s="21" t="s">
        <v>0</v>
      </c>
      <c r="H14" s="41" t="s">
        <v>0</v>
      </c>
      <c r="I14" s="42"/>
      <c r="J14" s="21" t="s">
        <v>0</v>
      </c>
      <c r="K14" s="21" t="s">
        <v>0</v>
      </c>
      <c r="L14" s="58" t="s">
        <v>21</v>
      </c>
      <c r="M14" s="59" t="s">
        <v>22</v>
      </c>
      <c r="N14" s="14"/>
    </row>
    <row r="15" spans="1:16" ht="18.75" customHeight="1">
      <c r="A15" s="7"/>
      <c r="B15" s="7"/>
      <c r="D15" s="22"/>
      <c r="E15" s="55" t="s">
        <v>23</v>
      </c>
      <c r="F15" s="47" t="s">
        <v>24</v>
      </c>
      <c r="G15" s="47"/>
      <c r="H15" s="47"/>
      <c r="I15" s="47"/>
      <c r="J15" s="47"/>
      <c r="K15" s="47"/>
      <c r="L15" s="47"/>
      <c r="M15" s="56"/>
      <c r="N15" s="14"/>
    </row>
    <row r="16" spans="1:16" s="4" customFormat="1" ht="18.75" hidden="1" customHeight="1">
      <c r="A16" s="7" t="s">
        <v>15</v>
      </c>
      <c r="B16" s="7" t="s">
        <v>16</v>
      </c>
      <c r="C16" s="2"/>
      <c r="D16" s="54"/>
      <c r="E16" s="49"/>
      <c r="F16" s="52" t="str">
        <f>INDEX(PT_DIFFERENTIATION_VTAR,MATCH(A16,PT_DIFFERENTIATION_VTAR_ID,0))</f>
        <v>Тариф на подключение (технологическое присоединение) к централизованной системе горячего водоснабжения</v>
      </c>
      <c r="G16" s="9" t="str">
        <f>INDEX(PT_DIFFERENTIATION_NTAR,MATCH(B16,PT_DIFFERENTIATION_NTAR_ID,0))</f>
        <v/>
      </c>
      <c r="H16" s="10"/>
      <c r="I16" s="11"/>
      <c r="J16" s="12"/>
      <c r="K16" s="19"/>
      <c r="L16" s="10" t="s">
        <v>0</v>
      </c>
      <c r="M16" s="61"/>
      <c r="N16" s="14"/>
      <c r="O16" s="6"/>
      <c r="P16" s="6"/>
    </row>
    <row r="17" spans="1:16" s="4" customFormat="1" ht="18.75" hidden="1" customHeight="1">
      <c r="A17" s="7"/>
      <c r="B17" s="7"/>
      <c r="C17" s="2" t="s">
        <v>3</v>
      </c>
      <c r="D17" s="54"/>
      <c r="E17" s="49"/>
      <c r="F17" s="52"/>
      <c r="G17" s="9"/>
      <c r="H17" s="15"/>
      <c r="I17" s="16" t="s">
        <v>2</v>
      </c>
      <c r="J17" s="17"/>
      <c r="K17" s="15"/>
      <c r="L17" s="18"/>
      <c r="M17" s="61"/>
      <c r="N17" s="14"/>
      <c r="O17" s="6"/>
      <c r="P17" s="6"/>
    </row>
    <row r="18" spans="1:16" s="4" customFormat="1" ht="0.75" hidden="1" customHeight="1">
      <c r="A18" s="7"/>
      <c r="B18" s="7"/>
      <c r="C18" s="2" t="s">
        <v>25</v>
      </c>
      <c r="D18" s="54"/>
      <c r="E18" s="49"/>
      <c r="F18" s="52"/>
      <c r="G18" s="53"/>
      <c r="H18" s="15"/>
      <c r="I18" s="16"/>
      <c r="J18" s="17"/>
      <c r="K18" s="15"/>
      <c r="L18" s="18"/>
      <c r="M18" s="61"/>
      <c r="N18" s="14"/>
      <c r="O18" s="6"/>
      <c r="P18" s="6"/>
    </row>
    <row r="19" spans="1:16" s="4" customFormat="1" ht="19.149999999999999" customHeight="1">
      <c r="A19" s="7" t="s">
        <v>17</v>
      </c>
      <c r="B19" s="7" t="s">
        <v>18</v>
      </c>
      <c r="C19" s="2"/>
      <c r="D19" s="54"/>
      <c r="E19" s="49"/>
      <c r="F19" s="52" t="str">
        <f>INDEX(PT_DIFFERENTIATION_VTAR,MATCH(A19,PT_DIFFERENTIATION_VTAR_ID,0))</f>
        <v>Тариф на водоотведение</v>
      </c>
      <c r="G19" s="9" t="str">
        <f>INDEX(PT_DIFFERENTIATION_NTAR,MATCH(B19,PT_DIFFERENTIATION_NTAR_ID,0))</f>
        <v>Тариф на водоотведение</v>
      </c>
      <c r="H19" s="10"/>
      <c r="I19" s="11">
        <v>45658</v>
      </c>
      <c r="J19" s="12">
        <v>46022</v>
      </c>
      <c r="K19" s="19">
        <v>167107.62</v>
      </c>
      <c r="L19" s="10" t="s">
        <v>0</v>
      </c>
      <c r="M19" s="50"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v>
      </c>
      <c r="N19" s="14"/>
      <c r="O19" s="6"/>
      <c r="P19" s="6"/>
    </row>
    <row r="20" spans="1:16" s="4" customFormat="1" ht="19.149999999999999" customHeight="1">
      <c r="A20" s="7"/>
      <c r="B20" s="7"/>
      <c r="C20" s="2"/>
      <c r="D20" s="62"/>
      <c r="E20" s="63"/>
      <c r="F20" s="63"/>
      <c r="G20" s="63"/>
      <c r="H20" s="21" t="s">
        <v>26</v>
      </c>
      <c r="I20" s="11">
        <v>46023</v>
      </c>
      <c r="J20" s="12">
        <v>46387</v>
      </c>
      <c r="K20" s="19">
        <v>168663.45</v>
      </c>
      <c r="L20" s="10" t="s">
        <v>0</v>
      </c>
      <c r="M20" s="51"/>
      <c r="N20" s="14"/>
      <c r="O20" s="6"/>
      <c r="P20" s="6"/>
    </row>
    <row r="21" spans="1:16" s="4" customFormat="1" ht="19.149999999999999" customHeight="1">
      <c r="A21" s="7"/>
      <c r="B21" s="7"/>
      <c r="C21" s="2"/>
      <c r="D21" s="62"/>
      <c r="E21" s="63"/>
      <c r="F21" s="63"/>
      <c r="G21" s="63"/>
      <c r="H21" s="21" t="s">
        <v>26</v>
      </c>
      <c r="I21" s="11">
        <v>46388</v>
      </c>
      <c r="J21" s="12">
        <v>46752</v>
      </c>
      <c r="K21" s="19">
        <v>166521.16</v>
      </c>
      <c r="L21" s="10" t="s">
        <v>0</v>
      </c>
      <c r="M21" s="51"/>
      <c r="N21" s="14"/>
      <c r="O21" s="6"/>
      <c r="P21" s="6"/>
    </row>
    <row r="22" spans="1:16" s="4" customFormat="1" ht="18.75" customHeight="1">
      <c r="A22" s="7"/>
      <c r="B22" s="7"/>
      <c r="C22" s="2" t="s">
        <v>3</v>
      </c>
      <c r="D22" s="54"/>
      <c r="E22" s="49"/>
      <c r="F22" s="52"/>
      <c r="G22" s="9"/>
      <c r="H22" s="15"/>
      <c r="I22" s="16" t="s">
        <v>2</v>
      </c>
      <c r="J22" s="17"/>
      <c r="K22" s="15"/>
      <c r="L22" s="18"/>
      <c r="M22" s="60"/>
      <c r="N22" s="14"/>
      <c r="O22" s="6"/>
      <c r="P22" s="6"/>
    </row>
    <row r="23" spans="1:16" ht="18.75" customHeight="1">
      <c r="A23" s="7"/>
      <c r="B23" s="7"/>
      <c r="D23" s="22"/>
      <c r="E23" s="55" t="s">
        <v>27</v>
      </c>
      <c r="F23" s="47" t="str">
        <f>"Годовой объем "&amp;IF(TEMPLATE_SPHERE="HEAT","полезного отпуска тепловой энергии (теплоносителя)",IF(TEMPLATE_SPHERE="VOTV","принятых сточных вод","отпущенной "&amp;IF(TEMPLATE_SPHERE="COLDVSNA","потребителям воды","в сеть горячей воды")))</f>
        <v>Годовой объем принятых сточных вод</v>
      </c>
      <c r="G23" s="47"/>
      <c r="H23" s="47"/>
      <c r="I23" s="47"/>
      <c r="J23" s="47"/>
      <c r="K23" s="47"/>
      <c r="L23" s="47"/>
      <c r="M23" s="56"/>
      <c r="N23" s="14"/>
    </row>
    <row r="24" spans="1:16" s="4" customFormat="1" ht="22.5" customHeight="1">
      <c r="A24" s="7" t="s">
        <v>17</v>
      </c>
      <c r="B24" s="7" t="s">
        <v>18</v>
      </c>
      <c r="C24" s="2"/>
      <c r="D24" s="54"/>
      <c r="E24" s="49"/>
      <c r="F24" s="52" t="str">
        <f>INDEX(PT_DIFFERENTIATION_VTAR,MATCH(A24,PT_DIFFERENTIATION_VTAR_ID,0))</f>
        <v>Тариф на водоотведение</v>
      </c>
      <c r="G24" s="9" t="str">
        <f>INDEX(PT_DIFFERENTIATION_NTAR,MATCH(B24,PT_DIFFERENTIATION_NTAR_ID,0))</f>
        <v>Тариф на водоотведение</v>
      </c>
      <c r="H24" s="10"/>
      <c r="I24" s="11">
        <v>45658</v>
      </c>
      <c r="J24" s="12">
        <v>46022</v>
      </c>
      <c r="K24" s="19">
        <v>1666.2809999999999</v>
      </c>
      <c r="L24" s="10" t="s">
        <v>0</v>
      </c>
      <c r="M24" s="50"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годового объема "&amp;IF(TEMPLATE_SPHERE="HEAT","полезного отпуска тепловой энергии (теплоносителя)","отпущенной потребителям воды")&amp;" указывается в колонке «Информация» в тыс. "&amp;IF(TEMPLATE_SPHERE="HEAT","Гкал","куб. м.")&amp;"
В случае дифференциации "&amp;IF(TEMPLATE_SPHERE="HEAT","полезного отпуска тепловой энергии (теплоносителя)","отпущенной потребителям воды")&amp;"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годового объема отпущенной потребителям воды указывается в колонке «Информация» в тыс. куб. м.
В случае дифференциации отпущенной потребителям воды по видам тарифов и (или) по срокам действия тарифов информация указывается в отдельных строках.</v>
      </c>
      <c r="N24" s="14"/>
      <c r="O24" s="6"/>
      <c r="P24" s="6"/>
    </row>
    <row r="25" spans="1:16" s="4" customFormat="1" ht="22.5" customHeight="1">
      <c r="A25" s="7"/>
      <c r="B25" s="7"/>
      <c r="C25" s="2"/>
      <c r="D25" s="62"/>
      <c r="E25" s="63"/>
      <c r="F25" s="63"/>
      <c r="G25" s="63"/>
      <c r="H25" s="21" t="s">
        <v>26</v>
      </c>
      <c r="I25" s="11">
        <v>46023</v>
      </c>
      <c r="J25" s="12">
        <v>46387</v>
      </c>
      <c r="K25" s="19">
        <v>1666.2809999999999</v>
      </c>
      <c r="L25" s="10" t="s">
        <v>0</v>
      </c>
      <c r="M25" s="51"/>
      <c r="N25" s="14"/>
      <c r="O25" s="6"/>
      <c r="P25" s="6"/>
    </row>
    <row r="26" spans="1:16" s="4" customFormat="1" ht="22.5" customHeight="1">
      <c r="A26" s="7"/>
      <c r="B26" s="7"/>
      <c r="C26" s="2"/>
      <c r="D26" s="62"/>
      <c r="E26" s="63"/>
      <c r="F26" s="63"/>
      <c r="G26" s="63"/>
      <c r="H26" s="21" t="s">
        <v>26</v>
      </c>
      <c r="I26" s="11">
        <v>46388</v>
      </c>
      <c r="J26" s="12">
        <v>46752</v>
      </c>
      <c r="K26" s="19">
        <v>1666.2809999999999</v>
      </c>
      <c r="L26" s="10" t="s">
        <v>0</v>
      </c>
      <c r="M26" s="51"/>
      <c r="N26" s="14"/>
      <c r="O26" s="6"/>
      <c r="P26" s="6"/>
    </row>
    <row r="27" spans="1:16" s="4" customFormat="1" ht="18.75">
      <c r="A27" s="7"/>
      <c r="B27" s="7"/>
      <c r="C27" s="2" t="s">
        <v>3</v>
      </c>
      <c r="D27" s="54"/>
      <c r="E27" s="49"/>
      <c r="F27" s="52"/>
      <c r="G27" s="9"/>
      <c r="H27" s="15"/>
      <c r="I27" s="16" t="s">
        <v>2</v>
      </c>
      <c r="J27" s="17"/>
      <c r="K27" s="15"/>
      <c r="L27" s="18"/>
      <c r="M27" s="60"/>
      <c r="N27" s="14"/>
      <c r="O27" s="6"/>
      <c r="P27" s="6"/>
    </row>
    <row r="28" spans="1:16" ht="31.5" customHeight="1">
      <c r="A28" s="7"/>
      <c r="B28" s="7"/>
      <c r="D28" s="22"/>
      <c r="E28" s="55" t="s">
        <v>28</v>
      </c>
      <c r="F28" s="47" t="str">
        <f>IF(TEMPLATE_SPHERE="HEAT","Размер недополученных доходов регулируемой организацией (при их наличии), исчисленный в соответствии с Основами ценообразования в сфере теплоснабжения,"&amp;" утвержденными постановлением Правительства Российской Федерации от 22 октября 2012 г. N 1075 ""О ценообразовании в сфере теплоснабжения""","Размер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f>
        <v>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v>
      </c>
      <c r="G28" s="47"/>
      <c r="H28" s="47"/>
      <c r="I28" s="47"/>
      <c r="J28" s="47"/>
      <c r="K28" s="47"/>
      <c r="L28" s="47"/>
      <c r="M28" s="56"/>
      <c r="N28" s="14"/>
    </row>
    <row r="29" spans="1:16" s="4" customFormat="1" ht="93" customHeight="1">
      <c r="A29" s="7" t="s">
        <v>17</v>
      </c>
      <c r="B29" s="7" t="s">
        <v>18</v>
      </c>
      <c r="C29" s="2"/>
      <c r="D29" s="54"/>
      <c r="E29" s="49"/>
      <c r="F29" s="52" t="str">
        <f>INDEX(PT_DIFFERENTIATION_VTAR,MATCH(A29,PT_DIFFERENTIATION_VTAR_ID,0))</f>
        <v>Тариф на водоотведение</v>
      </c>
      <c r="G29" s="9" t="str">
        <f>INDEX(PT_DIFFERENTIATION_NTAR,MATCH(B29,PT_DIFFERENTIATION_NTAR_ID,0))</f>
        <v>Тариф на водоотведение</v>
      </c>
      <c r="H29" s="10"/>
      <c r="I29" s="11">
        <v>45658</v>
      </c>
      <c r="J29" s="12">
        <v>46752</v>
      </c>
      <c r="K29" s="19">
        <v>0</v>
      </c>
      <c r="L29" s="10" t="s">
        <v>0</v>
      </c>
      <c r="M29" s="50"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"&amp;IF(TEMPLATE_SPHERE="HEAT","регулируемой организацией",TEMPLATE_SPHERE_RUS)&amp;", исчисленных в соответствии с законодательством в сфере "&amp;IF(TEMPLATE_SPHERE="HEAT","теплоснабжения","водоснабжения и водоотведения")&amp;", указывается значение «0».
В случае дифференциации недополученных доходов организацией "&amp;TEMPLATE_SPHERE_RUS&amp;"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водоотведения, исчисленных в соответствии с законодательством в сфере водоснабжения и водоотведения, указывается значение «0».
В случае дифференциации недополученных доходов организацией водоотведения по видам тарифов и/или по срокам действия тарифов информация указывается в отдельных строках.</v>
      </c>
      <c r="N29" s="14"/>
      <c r="O29" s="6"/>
      <c r="P29" s="6"/>
    </row>
    <row r="30" spans="1:16" s="4" customFormat="1" ht="25.5" customHeight="1">
      <c r="A30" s="7"/>
      <c r="B30" s="7"/>
      <c r="C30" s="2" t="s">
        <v>3</v>
      </c>
      <c r="D30" s="54"/>
      <c r="E30" s="49"/>
      <c r="F30" s="52"/>
      <c r="G30" s="9"/>
      <c r="H30" s="15"/>
      <c r="I30" s="16" t="s">
        <v>2</v>
      </c>
      <c r="J30" s="17"/>
      <c r="K30" s="15"/>
      <c r="L30" s="18"/>
      <c r="M30" s="51"/>
      <c r="N30" s="14"/>
      <c r="O30" s="6"/>
      <c r="P30" s="6"/>
    </row>
    <row r="31" spans="1:16" ht="18.75">
      <c r="A31" s="7"/>
      <c r="B31" s="7"/>
      <c r="D31" s="22"/>
      <c r="E31" s="55" t="s">
        <v>29</v>
      </c>
      <c r="F31" s="47" t="str">
        <f>"Размер экономически обоснованных расходов, не учтенных при установлении "&amp;IF(TEMPLATE_SPHERE="HEAT","регулируемых цен (тарифов)","тарифов")&amp;" в предыдущий период регулирования (при их наличии), "&amp;IF(TEMPLATE_SPHERE="HEAT","определенном в соответствии с законодательством в сфере теплоснабжения","определенных в соответствии с Основами ценообразования в сфере водоснабжения и водоотведения")</f>
        <v>Размер экономически обоснованных расходов, не учтенных при установлении тарифов в предыдущий период регулирования (при их наличии), определенных в соответствии с Основами ценообразования в сфере водоснабжения и водоотведения</v>
      </c>
      <c r="G31" s="47"/>
      <c r="H31" s="47"/>
      <c r="I31" s="47"/>
      <c r="J31" s="47"/>
      <c r="K31" s="47"/>
      <c r="L31" s="47"/>
      <c r="M31" s="56"/>
      <c r="N31" s="14"/>
    </row>
    <row r="32" spans="1:16" s="4" customFormat="1" ht="30" customHeight="1">
      <c r="A32" s="7" t="s">
        <v>17</v>
      </c>
      <c r="B32" s="7" t="s">
        <v>18</v>
      </c>
      <c r="C32" s="2"/>
      <c r="D32" s="54"/>
      <c r="E32" s="49"/>
      <c r="F32" s="52" t="str">
        <f>INDEX(PT_DIFFERENTIATION_VTAR,MATCH(A32,PT_DIFFERENTIATION_VTAR_ID,0))</f>
        <v>Тариф на водоотведение</v>
      </c>
      <c r="G32" s="9" t="str">
        <f>INDEX(PT_DIFFERENTIATION_NTAR,MATCH(B32,PT_DIFFERENTIATION_NTAR_ID,0))</f>
        <v>Тариф на водоотведение</v>
      </c>
      <c r="H32" s="10"/>
      <c r="I32" s="11">
        <v>45658</v>
      </c>
      <c r="J32" s="12">
        <v>46022</v>
      </c>
      <c r="K32" s="19">
        <v>15247.12</v>
      </c>
      <c r="L32" s="10" t="s">
        <v>0</v>
      </c>
      <c r="M32" s="50"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"&amp;"В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"&amp;"В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водоотведения,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v>
      </c>
      <c r="N32" s="14"/>
      <c r="O32" s="6"/>
      <c r="P32" s="6"/>
    </row>
    <row r="33" spans="1:16" s="4" customFormat="1" ht="30" customHeight="1">
      <c r="A33" s="7"/>
      <c r="B33" s="7"/>
      <c r="C33" s="2"/>
      <c r="D33" s="62"/>
      <c r="E33" s="63"/>
      <c r="F33" s="63"/>
      <c r="G33" s="63"/>
      <c r="H33" s="21" t="s">
        <v>26</v>
      </c>
      <c r="I33" s="11">
        <v>46023</v>
      </c>
      <c r="J33" s="12">
        <v>46387</v>
      </c>
      <c r="K33" s="19">
        <v>14968.52</v>
      </c>
      <c r="L33" s="10" t="s">
        <v>0</v>
      </c>
      <c r="M33" s="51"/>
      <c r="N33" s="14"/>
      <c r="O33" s="6"/>
      <c r="P33" s="6"/>
    </row>
    <row r="34" spans="1:16" s="4" customFormat="1" ht="30" customHeight="1">
      <c r="A34" s="7"/>
      <c r="B34" s="7"/>
      <c r="C34" s="2"/>
      <c r="D34" s="62"/>
      <c r="E34" s="63"/>
      <c r="F34" s="63"/>
      <c r="G34" s="63"/>
      <c r="H34" s="21" t="s">
        <v>26</v>
      </c>
      <c r="I34" s="11">
        <v>46388</v>
      </c>
      <c r="J34" s="12">
        <v>46752</v>
      </c>
      <c r="K34" s="19">
        <v>7042.83</v>
      </c>
      <c r="L34" s="10" t="s">
        <v>0</v>
      </c>
      <c r="M34" s="51"/>
      <c r="N34" s="14"/>
      <c r="O34" s="6"/>
      <c r="P34" s="6"/>
    </row>
    <row r="35" spans="1:16" s="4" customFormat="1" ht="30" customHeight="1">
      <c r="A35" s="7"/>
      <c r="B35" s="7"/>
      <c r="C35" s="2" t="s">
        <v>3</v>
      </c>
      <c r="D35" s="54"/>
      <c r="E35" s="49"/>
      <c r="F35" s="52"/>
      <c r="G35" s="9"/>
      <c r="H35" s="15"/>
      <c r="I35" s="16" t="s">
        <v>2</v>
      </c>
      <c r="J35" s="17"/>
      <c r="K35" s="15"/>
      <c r="L35" s="18"/>
      <c r="M35" s="60"/>
      <c r="N35" s="14"/>
      <c r="O35" s="6"/>
      <c r="P35" s="6"/>
    </row>
    <row r="36" spans="1:16" s="7" customFormat="1" ht="13.5" customHeight="1">
      <c r="E36" s="64"/>
      <c r="F36" s="64"/>
      <c r="G36" s="64"/>
      <c r="H36" s="64"/>
      <c r="I36" s="64"/>
      <c r="J36" s="64"/>
      <c r="K36" s="64"/>
      <c r="L36" s="64"/>
      <c r="M36" s="64"/>
      <c r="O36" s="65"/>
      <c r="P36" s="65"/>
    </row>
  </sheetData>
  <mergeCells count="49">
    <mergeCell ref="M11:M12"/>
    <mergeCell ref="M19:M22"/>
    <mergeCell ref="M24:M27"/>
    <mergeCell ref="M29:M30"/>
    <mergeCell ref="M32:M35"/>
    <mergeCell ref="D32:D35"/>
    <mergeCell ref="E32:E35"/>
    <mergeCell ref="F32:F35"/>
    <mergeCell ref="G32:G35"/>
    <mergeCell ref="F31:L31"/>
    <mergeCell ref="D29:D30"/>
    <mergeCell ref="E29:E30"/>
    <mergeCell ref="F29:F30"/>
    <mergeCell ref="G29:G30"/>
    <mergeCell ref="F28:L28"/>
    <mergeCell ref="D24:D27"/>
    <mergeCell ref="E24:E27"/>
    <mergeCell ref="F24:F27"/>
    <mergeCell ref="G24:G27"/>
    <mergeCell ref="F23:L23"/>
    <mergeCell ref="D16:D18"/>
    <mergeCell ref="E16:E18"/>
    <mergeCell ref="F16:F18"/>
    <mergeCell ref="G16:G17"/>
    <mergeCell ref="D19:D22"/>
    <mergeCell ref="E19:E22"/>
    <mergeCell ref="F19:F22"/>
    <mergeCell ref="G19:G22"/>
    <mergeCell ref="F13:L13"/>
    <mergeCell ref="H14:I14"/>
    <mergeCell ref="F15:L15"/>
    <mergeCell ref="D11:D12"/>
    <mergeCell ref="E11:E12"/>
    <mergeCell ref="F11:F12"/>
    <mergeCell ref="G11:G12"/>
    <mergeCell ref="H9:I9"/>
    <mergeCell ref="F10:L10"/>
    <mergeCell ref="M6:M8"/>
    <mergeCell ref="E7:E8"/>
    <mergeCell ref="F7:F8"/>
    <mergeCell ref="G7:G8"/>
    <mergeCell ref="H7:J7"/>
    <mergeCell ref="K7:K8"/>
    <mergeCell ref="L7:L8"/>
    <mergeCell ref="H8:I8"/>
    <mergeCell ref="E1:L1"/>
    <mergeCell ref="G3:L3"/>
    <mergeCell ref="G4:L4"/>
    <mergeCell ref="E6:L6"/>
  </mergeCells>
  <dataValidations count="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32:J34 I16:J16 I19:J21 I11:J11 I24:J26 I29:J29"/>
    <dataValidation type="textLength" operator="lessThanOrEqual" allowBlank="1" showInputMessage="1" showErrorMessage="1" errorTitle="Ошибка" error="Допускается ввод не более 900 символов!" sqref="M32:M33 M19:M20 M10 M24:M25 M29:M30">
      <formula1>900</formula1>
    </dataValidation>
    <dataValidation type="decimal" allowBlank="1" showErrorMessage="1" errorTitle="Ошибка" error="Допускается ввод только действительных чисел!" sqref="K32:K34 K19:K21 K16 K24:K26 K29">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L14">
      <formula1>900</formula1>
    </dataValidation>
  </dataValidations>
  <hyperlinks>
    <hyperlink ref="L14" r:id="rId1"/>
  </hyperlinks>
  <pageMargins left="0.7" right="0.7" top="0.75" bottom="0.75" header="0.3" footer="0.3"/>
  <pageSetup paperSize="9" orientation="portrait" horizontalDpi="180" verticalDpi="180" r:id="rId2"/>
  <drawing r:id="rId3"/>
</worksheet>
</file>

<file path=xl/worksheets/sheet2.xml><?xml version="1.0" encoding="utf-8"?>
<worksheet xmlns="http://schemas.openxmlformats.org/spreadsheetml/2006/main" xmlns:r="http://schemas.openxmlformats.org/officeDocument/2006/relationships">
  <dimension ref="A1:BR33"/>
  <sheetViews>
    <sheetView zoomScale="80" zoomScaleNormal="80" workbookViewId="0">
      <selection activeCell="K18" sqref="K18:BA18"/>
    </sheetView>
  </sheetViews>
  <sheetFormatPr defaultColWidth="10.5703125" defaultRowHeight="14.25" customHeight="1"/>
  <cols>
    <col min="1" max="1" width="12.7109375" style="66" customWidth="1"/>
    <col min="2" max="2" width="35.7109375" style="4" customWidth="1"/>
    <col min="3" max="3" width="0.140625" style="4" customWidth="1"/>
    <col min="4" max="6" width="24.7109375" style="4" hidden="1" customWidth="1"/>
    <col min="7" max="7" width="11.7109375" style="4" hidden="1" customWidth="1"/>
    <col min="8" max="8" width="3.7109375" style="4" hidden="1" customWidth="1"/>
    <col min="9" max="9" width="11.7109375" style="4" hidden="1" customWidth="1"/>
    <col min="10" max="10" width="8.5703125" style="4" hidden="1" customWidth="1"/>
    <col min="11" max="11" width="14.85546875" style="4" customWidth="1"/>
    <col min="12" max="12" width="11.85546875" style="4" customWidth="1"/>
    <col min="13" max="13" width="13.85546875" style="4" customWidth="1"/>
    <col min="14" max="14" width="11.7109375" style="4" customWidth="1"/>
    <col min="15" max="15" width="3.7109375" style="4" customWidth="1"/>
    <col min="16" max="16" width="11.7109375" style="4" customWidth="1"/>
    <col min="17" max="17" width="9.42578125" style="4" customWidth="1"/>
    <col min="18" max="18" width="15" style="20" customWidth="1"/>
    <col min="19" max="19" width="12" style="20" customWidth="1"/>
    <col min="20" max="20" width="11.42578125" style="20" customWidth="1"/>
    <col min="21" max="21" width="10.5703125" style="20"/>
    <col min="22" max="22" width="6.7109375" style="20" customWidth="1"/>
    <col min="23" max="24" width="10.5703125" style="20"/>
    <col min="25" max="25" width="14.7109375" style="20" customWidth="1"/>
    <col min="26" max="26" width="12.140625" style="20" customWidth="1"/>
    <col min="27" max="27" width="11.42578125" style="20" customWidth="1"/>
    <col min="28" max="28" width="10.5703125" style="20"/>
    <col min="29" max="29" width="5.85546875" style="20" customWidth="1"/>
    <col min="30" max="30" width="10.5703125" style="20"/>
    <col min="31" max="31" width="9.7109375" style="20" customWidth="1"/>
    <col min="32" max="32" width="14.85546875" style="20" customWidth="1"/>
    <col min="33" max="33" width="11.7109375" style="20" customWidth="1"/>
    <col min="34" max="34" width="11.42578125" style="20" customWidth="1"/>
    <col min="35" max="35" width="10.5703125" style="20"/>
    <col min="36" max="36" width="6.42578125" style="20" customWidth="1"/>
    <col min="37" max="38" width="10.5703125" style="20"/>
    <col min="39" max="39" width="15" style="20" customWidth="1"/>
    <col min="40" max="40" width="12.140625" style="20" customWidth="1"/>
    <col min="41" max="41" width="11.7109375" style="20" customWidth="1"/>
    <col min="42" max="42" width="10.5703125" style="20"/>
    <col min="43" max="43" width="5.7109375" style="20" customWidth="1"/>
    <col min="44" max="45" width="10.5703125" style="20"/>
    <col min="46" max="46" width="14.85546875" style="20" customWidth="1"/>
    <col min="47" max="48" width="11.42578125" style="20" customWidth="1"/>
    <col min="49" max="49" width="10.5703125" style="20"/>
    <col min="50" max="50" width="5.42578125" style="20" customWidth="1"/>
    <col min="51" max="52" width="10.5703125" style="20"/>
    <col min="53" max="53" width="4.7109375" style="4" customWidth="1"/>
    <col min="54" max="54" width="115.7109375" style="4" customWidth="1"/>
    <col min="55" max="56" width="10.5703125" style="5"/>
    <col min="57" max="57" width="11.140625" style="5" customWidth="1"/>
    <col min="58" max="59" width="10.5703125" style="5"/>
    <col min="60" max="16384" width="10.5703125" style="20"/>
  </cols>
  <sheetData>
    <row r="1" spans="1:59" ht="18" customHeight="1">
      <c r="A1" s="144" t="str">
        <f>IF(TEMPLATE_GROUP="P",PT_P_FORM_VOTV_4_NAME_FORM,PT_R_FORM_VOTV_16_NAME_FORM)</f>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
      <c r="B1" s="144"/>
      <c r="C1" s="144"/>
      <c r="D1" s="144"/>
      <c r="E1" s="144"/>
      <c r="F1" s="144"/>
      <c r="G1" s="144"/>
      <c r="H1" s="144"/>
      <c r="I1" s="144"/>
      <c r="J1" s="144"/>
      <c r="K1" s="144"/>
      <c r="L1" s="144"/>
      <c r="M1" s="144"/>
      <c r="N1" s="144"/>
      <c r="O1" s="144"/>
      <c r="P1" s="144"/>
      <c r="Q1" s="24"/>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row>
    <row r="2" spans="1:59" ht="18" customHeight="1">
      <c r="A2" s="145" t="str">
        <f>IF(org=0,"Не определено",org)</f>
        <v>Лянторское городское муниципальное унитарное предприятие "Управление тепловодоснабжения и водоотведения"</v>
      </c>
      <c r="B2" s="145"/>
      <c r="C2" s="145"/>
      <c r="D2" s="145"/>
      <c r="E2" s="145"/>
      <c r="F2" s="145"/>
      <c r="G2" s="145"/>
      <c r="H2" s="145"/>
      <c r="I2" s="145"/>
      <c r="J2" s="145"/>
      <c r="K2" s="145"/>
      <c r="L2" s="145"/>
      <c r="M2" s="145"/>
      <c r="N2" s="145"/>
      <c r="O2" s="145"/>
      <c r="P2" s="145"/>
      <c r="Q2" s="2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row>
    <row r="3" spans="1:59" ht="14.25" hidden="1" customHeight="1">
      <c r="A3" s="112"/>
      <c r="B3" s="23"/>
      <c r="C3" s="23"/>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9" s="115" customFormat="1" ht="25.5" hidden="1" customHeight="1">
      <c r="A4" s="116" t="s">
        <v>45</v>
      </c>
      <c r="B4" s="116"/>
      <c r="C4" s="117"/>
      <c r="D4" s="30" t="str">
        <f>IF(TITLE_NAME_OR_PR_CHANGE="",IF(TITLE_NAME_OR_PR="","",TITLE_NAME_OR_PR),TITLE_NAME_OR_PR_CHANGE)</f>
        <v/>
      </c>
      <c r="E4" s="30"/>
      <c r="F4" s="30"/>
      <c r="G4" s="30"/>
      <c r="H4" s="30"/>
      <c r="I4" s="30"/>
      <c r="J4" s="4"/>
      <c r="K4" s="30" t="str">
        <f>IF(TITLE_NAME_OR_PR_CHANGE="",IF(TITLE_NAME_OR_PR="","",TITLE_NAME_OR_PR),TITLE_NAME_OR_PR_CHANGE)</f>
        <v/>
      </c>
      <c r="L4" s="30"/>
      <c r="M4" s="30"/>
      <c r="N4" s="30"/>
      <c r="O4" s="30"/>
      <c r="P4" s="30"/>
      <c r="Q4" s="4"/>
      <c r="R4" s="30" t="str">
        <f>IF(TITLE_NAME_OR_PR_CHANGE="",IF(TITLE_NAME_OR_PR="","",TITLE_NAME_OR_PR),TITLE_NAME_OR_PR_CHANGE)</f>
        <v/>
      </c>
      <c r="S4" s="30"/>
      <c r="T4" s="30"/>
      <c r="U4" s="30"/>
      <c r="V4" s="30"/>
      <c r="W4" s="30"/>
      <c r="X4" s="4"/>
      <c r="Y4" s="30" t="str">
        <f>IF(TITLE_NAME_OR_PR_CHANGE="",IF(TITLE_NAME_OR_PR="","",TITLE_NAME_OR_PR),TITLE_NAME_OR_PR_CHANGE)</f>
        <v/>
      </c>
      <c r="Z4" s="30"/>
      <c r="AA4" s="30"/>
      <c r="AB4" s="30"/>
      <c r="AC4" s="30"/>
      <c r="AD4" s="30"/>
      <c r="AE4" s="4"/>
      <c r="AF4" s="30" t="str">
        <f>IF(TITLE_NAME_OR_PR_CHANGE="",IF(TITLE_NAME_OR_PR="","",TITLE_NAME_OR_PR),TITLE_NAME_OR_PR_CHANGE)</f>
        <v/>
      </c>
      <c r="AG4" s="30"/>
      <c r="AH4" s="30"/>
      <c r="AI4" s="30"/>
      <c r="AJ4" s="30"/>
      <c r="AK4" s="30"/>
      <c r="AL4" s="4"/>
      <c r="AM4" s="30" t="str">
        <f>IF(TITLE_NAME_OR_PR_CHANGE="",IF(TITLE_NAME_OR_PR="","",TITLE_NAME_OR_PR),TITLE_NAME_OR_PR_CHANGE)</f>
        <v/>
      </c>
      <c r="AN4" s="30"/>
      <c r="AO4" s="30"/>
      <c r="AP4" s="30"/>
      <c r="AQ4" s="30"/>
      <c r="AR4" s="30"/>
      <c r="AS4" s="4"/>
      <c r="AT4" s="30" t="str">
        <f>IF(TITLE_NAME_OR_PR_CHANGE="",IF(TITLE_NAME_OR_PR="","",TITLE_NAME_OR_PR),TITLE_NAME_OR_PR_CHANGE)</f>
        <v/>
      </c>
      <c r="AU4" s="30"/>
      <c r="AV4" s="30"/>
      <c r="AW4" s="30"/>
      <c r="AX4" s="30"/>
      <c r="AY4" s="30"/>
      <c r="AZ4" s="4"/>
      <c r="BA4" s="4"/>
      <c r="BB4" s="118"/>
      <c r="BC4" s="6"/>
      <c r="BD4" s="6"/>
      <c r="BE4" s="6"/>
      <c r="BF4" s="6"/>
      <c r="BG4" s="6"/>
    </row>
    <row r="5" spans="1:59" s="115" customFormat="1" ht="18.75" hidden="1" customHeight="1">
      <c r="A5" s="116" t="s">
        <v>46</v>
      </c>
      <c r="B5" s="116"/>
      <c r="C5" s="117"/>
      <c r="D5" s="29">
        <f>IF(TITLE_DATE_PR_CHANGE="",IF(TITLE_DATE_PR="","",TITLE_DATE_PR),TITLE_DATE_PR_CHANGE)</f>
        <v>45408</v>
      </c>
      <c r="E5" s="29"/>
      <c r="F5" s="29"/>
      <c r="G5" s="29"/>
      <c r="H5" s="29"/>
      <c r="I5" s="29"/>
      <c r="J5" s="4"/>
      <c r="K5" s="29">
        <f>IF(TITLE_DATE_PR_CHANGE="",IF(TITLE_DATE_PR="","",TITLE_DATE_PR),TITLE_DATE_PR_CHANGE)</f>
        <v>45408</v>
      </c>
      <c r="L5" s="29"/>
      <c r="M5" s="29"/>
      <c r="N5" s="29"/>
      <c r="O5" s="29"/>
      <c r="P5" s="29"/>
      <c r="Q5" s="4"/>
      <c r="R5" s="29">
        <f>IF(TITLE_DATE_PR_CHANGE="",IF(TITLE_DATE_PR="","",TITLE_DATE_PR),TITLE_DATE_PR_CHANGE)</f>
        <v>45408</v>
      </c>
      <c r="S5" s="29"/>
      <c r="T5" s="29"/>
      <c r="U5" s="29"/>
      <c r="V5" s="29"/>
      <c r="W5" s="29"/>
      <c r="X5" s="4"/>
      <c r="Y5" s="29">
        <f>IF(TITLE_DATE_PR_CHANGE="",IF(TITLE_DATE_PR="","",TITLE_DATE_PR),TITLE_DATE_PR_CHANGE)</f>
        <v>45408</v>
      </c>
      <c r="Z5" s="29"/>
      <c r="AA5" s="29"/>
      <c r="AB5" s="29"/>
      <c r="AC5" s="29"/>
      <c r="AD5" s="29"/>
      <c r="AE5" s="4"/>
      <c r="AF5" s="29">
        <f>IF(TITLE_DATE_PR_CHANGE="",IF(TITLE_DATE_PR="","",TITLE_DATE_PR),TITLE_DATE_PR_CHANGE)</f>
        <v>45408</v>
      </c>
      <c r="AG5" s="29"/>
      <c r="AH5" s="29"/>
      <c r="AI5" s="29"/>
      <c r="AJ5" s="29"/>
      <c r="AK5" s="29"/>
      <c r="AL5" s="4"/>
      <c r="AM5" s="29">
        <f>IF(TITLE_DATE_PR_CHANGE="",IF(TITLE_DATE_PR="","",TITLE_DATE_PR),TITLE_DATE_PR_CHANGE)</f>
        <v>45408</v>
      </c>
      <c r="AN5" s="29"/>
      <c r="AO5" s="29"/>
      <c r="AP5" s="29"/>
      <c r="AQ5" s="29"/>
      <c r="AR5" s="29"/>
      <c r="AS5" s="4"/>
      <c r="AT5" s="29">
        <f>IF(TITLE_DATE_PR_CHANGE="",IF(TITLE_DATE_PR="","",TITLE_DATE_PR),TITLE_DATE_PR_CHANGE)</f>
        <v>45408</v>
      </c>
      <c r="AU5" s="29"/>
      <c r="AV5" s="29"/>
      <c r="AW5" s="29"/>
      <c r="AX5" s="29"/>
      <c r="AY5" s="29"/>
      <c r="AZ5" s="4"/>
      <c r="BA5" s="4"/>
      <c r="BB5" s="118"/>
      <c r="BC5" s="6"/>
      <c r="BD5" s="6"/>
      <c r="BE5" s="6"/>
      <c r="BF5" s="6"/>
      <c r="BG5" s="6"/>
    </row>
    <row r="6" spans="1:59" s="115" customFormat="1" ht="18.75" hidden="1" customHeight="1">
      <c r="A6" s="116" t="s">
        <v>47</v>
      </c>
      <c r="B6" s="116"/>
      <c r="C6" s="117"/>
      <c r="D6" s="30" t="str">
        <f>IF(TITLE_NUMBER_PR_CHANGE="",IF(TITLE_NUMBER_PR="","",TITLE_NUMBER_PR),TITLE_NUMBER_PR_CHANGE)</f>
        <v>Исх-783</v>
      </c>
      <c r="E6" s="30"/>
      <c r="F6" s="30"/>
      <c r="G6" s="30"/>
      <c r="H6" s="30"/>
      <c r="I6" s="30"/>
      <c r="J6" s="4"/>
      <c r="K6" s="30" t="str">
        <f>IF(TITLE_NUMBER_PR_CHANGE="",IF(TITLE_NUMBER_PR="","",TITLE_NUMBER_PR),TITLE_NUMBER_PR_CHANGE)</f>
        <v>Исх-783</v>
      </c>
      <c r="L6" s="30"/>
      <c r="M6" s="30"/>
      <c r="N6" s="30"/>
      <c r="O6" s="30"/>
      <c r="P6" s="30"/>
      <c r="Q6" s="4"/>
      <c r="R6" s="30" t="str">
        <f>IF(TITLE_NUMBER_PR_CHANGE="",IF(TITLE_NUMBER_PR="","",TITLE_NUMBER_PR),TITLE_NUMBER_PR_CHANGE)</f>
        <v>Исх-783</v>
      </c>
      <c r="S6" s="30"/>
      <c r="T6" s="30"/>
      <c r="U6" s="30"/>
      <c r="V6" s="30"/>
      <c r="W6" s="30"/>
      <c r="X6" s="4"/>
      <c r="Y6" s="30" t="str">
        <f>IF(TITLE_NUMBER_PR_CHANGE="",IF(TITLE_NUMBER_PR="","",TITLE_NUMBER_PR),TITLE_NUMBER_PR_CHANGE)</f>
        <v>Исх-783</v>
      </c>
      <c r="Z6" s="30"/>
      <c r="AA6" s="30"/>
      <c r="AB6" s="30"/>
      <c r="AC6" s="30"/>
      <c r="AD6" s="30"/>
      <c r="AE6" s="4"/>
      <c r="AF6" s="30" t="str">
        <f>IF(TITLE_NUMBER_PR_CHANGE="",IF(TITLE_NUMBER_PR="","",TITLE_NUMBER_PR),TITLE_NUMBER_PR_CHANGE)</f>
        <v>Исх-783</v>
      </c>
      <c r="AG6" s="30"/>
      <c r="AH6" s="30"/>
      <c r="AI6" s="30"/>
      <c r="AJ6" s="30"/>
      <c r="AK6" s="30"/>
      <c r="AL6" s="4"/>
      <c r="AM6" s="30" t="str">
        <f>IF(TITLE_NUMBER_PR_CHANGE="",IF(TITLE_NUMBER_PR="","",TITLE_NUMBER_PR),TITLE_NUMBER_PR_CHANGE)</f>
        <v>Исх-783</v>
      </c>
      <c r="AN6" s="30"/>
      <c r="AO6" s="30"/>
      <c r="AP6" s="30"/>
      <c r="AQ6" s="30"/>
      <c r="AR6" s="30"/>
      <c r="AS6" s="4"/>
      <c r="AT6" s="30" t="str">
        <f>IF(TITLE_NUMBER_PR_CHANGE="",IF(TITLE_NUMBER_PR="","",TITLE_NUMBER_PR),TITLE_NUMBER_PR_CHANGE)</f>
        <v>Исх-783</v>
      </c>
      <c r="AU6" s="30"/>
      <c r="AV6" s="30"/>
      <c r="AW6" s="30"/>
      <c r="AX6" s="30"/>
      <c r="AY6" s="30"/>
      <c r="AZ6" s="4"/>
      <c r="BA6" s="4"/>
      <c r="BB6" s="118"/>
      <c r="BC6" s="6"/>
      <c r="BD6" s="6"/>
      <c r="BE6" s="6"/>
      <c r="BF6" s="6"/>
      <c r="BG6" s="6"/>
    </row>
    <row r="7" spans="1:59" s="115" customFormat="1" ht="18.75" hidden="1" customHeight="1">
      <c r="A7" s="116" t="s">
        <v>48</v>
      </c>
      <c r="B7" s="116"/>
      <c r="C7" s="117"/>
      <c r="D7" s="30" t="str">
        <f>IF(TITLE_IST_PUB_CHANGE="",IF(TITLE_IST_PUB="","",TITLE_IST_PUB),TITLE_IST_PUB_CHANGE)</f>
        <v/>
      </c>
      <c r="E7" s="30"/>
      <c r="F7" s="30"/>
      <c r="G7" s="30"/>
      <c r="H7" s="30"/>
      <c r="I7" s="30"/>
      <c r="J7" s="4"/>
      <c r="K7" s="30" t="str">
        <f>IF(TITLE_IST_PUB_CHANGE="",IF(TITLE_IST_PUB="","",TITLE_IST_PUB),TITLE_IST_PUB_CHANGE)</f>
        <v/>
      </c>
      <c r="L7" s="30"/>
      <c r="M7" s="30"/>
      <c r="N7" s="30"/>
      <c r="O7" s="30"/>
      <c r="P7" s="30"/>
      <c r="Q7" s="4"/>
      <c r="R7" s="30" t="str">
        <f>IF(TITLE_IST_PUB_CHANGE="",IF(TITLE_IST_PUB="","",TITLE_IST_PUB),TITLE_IST_PUB_CHANGE)</f>
        <v/>
      </c>
      <c r="S7" s="30"/>
      <c r="T7" s="30"/>
      <c r="U7" s="30"/>
      <c r="V7" s="30"/>
      <c r="W7" s="30"/>
      <c r="X7" s="4"/>
      <c r="Y7" s="30" t="str">
        <f>IF(TITLE_IST_PUB_CHANGE="",IF(TITLE_IST_PUB="","",TITLE_IST_PUB),TITLE_IST_PUB_CHANGE)</f>
        <v/>
      </c>
      <c r="Z7" s="30"/>
      <c r="AA7" s="30"/>
      <c r="AB7" s="30"/>
      <c r="AC7" s="30"/>
      <c r="AD7" s="30"/>
      <c r="AE7" s="4"/>
      <c r="AF7" s="30" t="str">
        <f>IF(TITLE_IST_PUB_CHANGE="",IF(TITLE_IST_PUB="","",TITLE_IST_PUB),TITLE_IST_PUB_CHANGE)</f>
        <v/>
      </c>
      <c r="AG7" s="30"/>
      <c r="AH7" s="30"/>
      <c r="AI7" s="30"/>
      <c r="AJ7" s="30"/>
      <c r="AK7" s="30"/>
      <c r="AL7" s="4"/>
      <c r="AM7" s="30" t="str">
        <f>IF(TITLE_IST_PUB_CHANGE="",IF(TITLE_IST_PUB="","",TITLE_IST_PUB),TITLE_IST_PUB_CHANGE)</f>
        <v/>
      </c>
      <c r="AN7" s="30"/>
      <c r="AO7" s="30"/>
      <c r="AP7" s="30"/>
      <c r="AQ7" s="30"/>
      <c r="AR7" s="30"/>
      <c r="AS7" s="4"/>
      <c r="AT7" s="30" t="str">
        <f>IF(TITLE_IST_PUB_CHANGE="",IF(TITLE_IST_PUB="","",TITLE_IST_PUB),TITLE_IST_PUB_CHANGE)</f>
        <v/>
      </c>
      <c r="AU7" s="30"/>
      <c r="AV7" s="30"/>
      <c r="AW7" s="30"/>
      <c r="AX7" s="30"/>
      <c r="AY7" s="30"/>
      <c r="AZ7" s="4"/>
      <c r="BA7" s="4"/>
      <c r="BB7" s="118"/>
      <c r="BC7" s="6"/>
      <c r="BD7" s="6"/>
      <c r="BE7" s="6"/>
      <c r="BF7" s="6"/>
      <c r="BG7" s="6"/>
    </row>
    <row r="8" spans="1:59" ht="14.25" customHeight="1">
      <c r="A8" s="112"/>
      <c r="B8" s="23"/>
      <c r="C8" s="23"/>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9" s="115" customFormat="1" ht="18.75" customHeight="1">
      <c r="A9" s="116" t="s">
        <v>49</v>
      </c>
      <c r="B9" s="116"/>
      <c r="C9" s="117"/>
      <c r="D9" s="29">
        <f>IF(TITLE_DATE_PR_CHANGE="",IF(TITLE_DATE_PR="","",TITLE_DATE_PR),TITLE_DATE_PR_CHANGE)</f>
        <v>45408</v>
      </c>
      <c r="E9" s="29"/>
      <c r="F9" s="29"/>
      <c r="G9" s="29"/>
      <c r="H9" s="29"/>
      <c r="I9" s="29"/>
      <c r="J9" s="4"/>
      <c r="K9" s="29">
        <f>IF(TITLE_DATE_PR_CHANGE="",IF(TITLE_DATE_PR="","",TITLE_DATE_PR),TITLE_DATE_PR_CHANGE)</f>
        <v>45408</v>
      </c>
      <c r="L9" s="29"/>
      <c r="M9" s="29"/>
      <c r="N9" s="29"/>
      <c r="O9" s="29"/>
      <c r="P9" s="29"/>
      <c r="Q9" s="4"/>
      <c r="R9" s="29">
        <f>IF(TITLE_DATE_PR_CHANGE="",IF(TITLE_DATE_PR="","",TITLE_DATE_PR),TITLE_DATE_PR_CHANGE)</f>
        <v>45408</v>
      </c>
      <c r="S9" s="29"/>
      <c r="T9" s="29"/>
      <c r="U9" s="29"/>
      <c r="V9" s="29"/>
      <c r="W9" s="29"/>
      <c r="X9" s="4"/>
      <c r="Y9" s="29">
        <f>IF(TITLE_DATE_PR_CHANGE="",IF(TITLE_DATE_PR="","",TITLE_DATE_PR),TITLE_DATE_PR_CHANGE)</f>
        <v>45408</v>
      </c>
      <c r="Z9" s="29"/>
      <c r="AA9" s="29"/>
      <c r="AB9" s="29"/>
      <c r="AC9" s="29"/>
      <c r="AD9" s="29"/>
      <c r="AE9" s="4"/>
      <c r="AF9" s="29">
        <f>IF(TITLE_DATE_PR_CHANGE="",IF(TITLE_DATE_PR="","",TITLE_DATE_PR),TITLE_DATE_PR_CHANGE)</f>
        <v>45408</v>
      </c>
      <c r="AG9" s="29"/>
      <c r="AH9" s="29"/>
      <c r="AI9" s="29"/>
      <c r="AJ9" s="29"/>
      <c r="AK9" s="29"/>
      <c r="AL9" s="4"/>
      <c r="AM9" s="29">
        <f>IF(TITLE_DATE_PR_CHANGE="",IF(TITLE_DATE_PR="","",TITLE_DATE_PR),TITLE_DATE_PR_CHANGE)</f>
        <v>45408</v>
      </c>
      <c r="AN9" s="29"/>
      <c r="AO9" s="29"/>
      <c r="AP9" s="29"/>
      <c r="AQ9" s="29"/>
      <c r="AR9" s="29"/>
      <c r="AS9" s="4"/>
      <c r="AT9" s="29">
        <f>IF(TITLE_DATE_PR_CHANGE="",IF(TITLE_DATE_PR="","",TITLE_DATE_PR),TITLE_DATE_PR_CHANGE)</f>
        <v>45408</v>
      </c>
      <c r="AU9" s="29"/>
      <c r="AV9" s="29"/>
      <c r="AW9" s="29"/>
      <c r="AX9" s="29"/>
      <c r="AY9" s="29"/>
      <c r="AZ9" s="4"/>
      <c r="BA9" s="4"/>
      <c r="BB9" s="118"/>
      <c r="BC9" s="6"/>
      <c r="BD9" s="6"/>
      <c r="BE9" s="6"/>
      <c r="BF9" s="6"/>
      <c r="BG9" s="6"/>
    </row>
    <row r="10" spans="1:59" s="115" customFormat="1" ht="18.75" customHeight="1">
      <c r="A10" s="116" t="s">
        <v>50</v>
      </c>
      <c r="B10" s="116"/>
      <c r="C10" s="117"/>
      <c r="D10" s="30" t="str">
        <f>IF(TITLE_NUMBER_PR_CHANGE="",IF(TITLE_NUMBER_PR="","",TITLE_NUMBER_PR),TITLE_NUMBER_PR_CHANGE)</f>
        <v>Исх-783</v>
      </c>
      <c r="E10" s="30"/>
      <c r="F10" s="30"/>
      <c r="G10" s="30"/>
      <c r="H10" s="30"/>
      <c r="I10" s="30"/>
      <c r="J10" s="4"/>
      <c r="K10" s="30" t="str">
        <f>IF(TITLE_NUMBER_PR_CHANGE="",IF(TITLE_NUMBER_PR="","",TITLE_NUMBER_PR),TITLE_NUMBER_PR_CHANGE)</f>
        <v>Исх-783</v>
      </c>
      <c r="L10" s="30"/>
      <c r="M10" s="30"/>
      <c r="N10" s="30"/>
      <c r="O10" s="30"/>
      <c r="P10" s="30"/>
      <c r="Q10" s="4"/>
      <c r="R10" s="30" t="str">
        <f>IF(TITLE_NUMBER_PR_CHANGE="",IF(TITLE_NUMBER_PR="","",TITLE_NUMBER_PR),TITLE_NUMBER_PR_CHANGE)</f>
        <v>Исх-783</v>
      </c>
      <c r="S10" s="30"/>
      <c r="T10" s="30"/>
      <c r="U10" s="30"/>
      <c r="V10" s="30"/>
      <c r="W10" s="30"/>
      <c r="X10" s="4"/>
      <c r="Y10" s="30" t="str">
        <f>IF(TITLE_NUMBER_PR_CHANGE="",IF(TITLE_NUMBER_PR="","",TITLE_NUMBER_PR),TITLE_NUMBER_PR_CHANGE)</f>
        <v>Исх-783</v>
      </c>
      <c r="Z10" s="30"/>
      <c r="AA10" s="30"/>
      <c r="AB10" s="30"/>
      <c r="AC10" s="30"/>
      <c r="AD10" s="30"/>
      <c r="AE10" s="4"/>
      <c r="AF10" s="30" t="str">
        <f>IF(TITLE_NUMBER_PR_CHANGE="",IF(TITLE_NUMBER_PR="","",TITLE_NUMBER_PR),TITLE_NUMBER_PR_CHANGE)</f>
        <v>Исх-783</v>
      </c>
      <c r="AG10" s="30"/>
      <c r="AH10" s="30"/>
      <c r="AI10" s="30"/>
      <c r="AJ10" s="30"/>
      <c r="AK10" s="30"/>
      <c r="AL10" s="4"/>
      <c r="AM10" s="30" t="str">
        <f>IF(TITLE_NUMBER_PR_CHANGE="",IF(TITLE_NUMBER_PR="","",TITLE_NUMBER_PR),TITLE_NUMBER_PR_CHANGE)</f>
        <v>Исх-783</v>
      </c>
      <c r="AN10" s="30"/>
      <c r="AO10" s="30"/>
      <c r="AP10" s="30"/>
      <c r="AQ10" s="30"/>
      <c r="AR10" s="30"/>
      <c r="AS10" s="4"/>
      <c r="AT10" s="30" t="str">
        <f>IF(TITLE_NUMBER_PR_CHANGE="",IF(TITLE_NUMBER_PR="","",TITLE_NUMBER_PR),TITLE_NUMBER_PR_CHANGE)</f>
        <v>Исх-783</v>
      </c>
      <c r="AU10" s="30"/>
      <c r="AV10" s="30"/>
      <c r="AW10" s="30"/>
      <c r="AX10" s="30"/>
      <c r="AY10" s="30"/>
      <c r="AZ10" s="4"/>
      <c r="BA10" s="4"/>
      <c r="BB10" s="118"/>
      <c r="BC10" s="6"/>
      <c r="BD10" s="6"/>
      <c r="BE10" s="6"/>
      <c r="BF10" s="6"/>
      <c r="BG10" s="6"/>
    </row>
    <row r="11" spans="1:59" ht="14.25" customHeight="1">
      <c r="A11" s="112"/>
      <c r="B11" s="23"/>
      <c r="C11" s="119"/>
      <c r="D11" s="120"/>
      <c r="E11" s="120"/>
      <c r="F11" s="120"/>
      <c r="G11" s="120"/>
      <c r="H11" s="120"/>
      <c r="I11" s="120"/>
      <c r="J11" s="120"/>
      <c r="K11" s="120"/>
      <c r="L11" s="120"/>
      <c r="M11" s="120"/>
      <c r="N11" s="120"/>
      <c r="O11" s="120"/>
      <c r="P11" s="120"/>
      <c r="Q11" s="120"/>
      <c r="R11" s="120" t="s">
        <v>26</v>
      </c>
      <c r="S11" s="120"/>
      <c r="T11" s="120"/>
      <c r="U11" s="120"/>
      <c r="V11" s="120"/>
      <c r="W11" s="120"/>
      <c r="X11" s="120"/>
      <c r="Y11" s="120" t="s">
        <v>26</v>
      </c>
      <c r="Z11" s="120"/>
      <c r="AA11" s="120"/>
      <c r="AB11" s="120"/>
      <c r="AC11" s="120"/>
      <c r="AD11" s="120"/>
      <c r="AE11" s="120"/>
      <c r="AF11" s="120" t="s">
        <v>26</v>
      </c>
      <c r="AG11" s="120"/>
      <c r="AH11" s="120"/>
      <c r="AI11" s="120"/>
      <c r="AJ11" s="120"/>
      <c r="AK11" s="120"/>
      <c r="AL11" s="120"/>
      <c r="AM11" s="120" t="s">
        <v>26</v>
      </c>
      <c r="AN11" s="120"/>
      <c r="AO11" s="120"/>
      <c r="AP11" s="120"/>
      <c r="AQ11" s="120"/>
      <c r="AR11" s="120"/>
      <c r="AS11" s="120"/>
      <c r="AT11" s="120" t="s">
        <v>26</v>
      </c>
      <c r="AU11" s="120"/>
      <c r="AV11" s="120"/>
      <c r="AW11" s="120"/>
      <c r="AX11" s="120"/>
      <c r="AY11" s="120"/>
      <c r="AZ11" s="120"/>
    </row>
    <row r="12" spans="1:59" ht="14.25" customHeight="1">
      <c r="A12" s="121" t="s">
        <v>4</v>
      </c>
      <c r="B12" s="121"/>
      <c r="C12" s="121"/>
      <c r="D12" s="121"/>
      <c r="E12" s="121"/>
      <c r="F12" s="121"/>
      <c r="G12" s="121"/>
      <c r="H12" s="121"/>
      <c r="I12" s="121"/>
      <c r="J12" s="121"/>
      <c r="K12" s="121"/>
      <c r="L12" s="121"/>
      <c r="M12" s="121"/>
      <c r="N12" s="121"/>
      <c r="O12" s="121"/>
      <c r="P12" s="121"/>
      <c r="Q12" s="121"/>
      <c r="R12" s="121" t="s">
        <v>4</v>
      </c>
      <c r="S12" s="121"/>
      <c r="T12" s="121"/>
      <c r="U12" s="121"/>
      <c r="V12" s="121"/>
      <c r="W12" s="121"/>
      <c r="X12" s="121"/>
      <c r="Y12" s="121" t="s">
        <v>4</v>
      </c>
      <c r="Z12" s="121"/>
      <c r="AA12" s="121"/>
      <c r="AB12" s="121"/>
      <c r="AC12" s="121"/>
      <c r="AD12" s="121"/>
      <c r="AE12" s="121"/>
      <c r="AF12" s="121" t="s">
        <v>4</v>
      </c>
      <c r="AG12" s="121"/>
      <c r="AH12" s="121"/>
      <c r="AI12" s="121"/>
      <c r="AJ12" s="121"/>
      <c r="AK12" s="121"/>
      <c r="AL12" s="121"/>
      <c r="AM12" s="121" t="s">
        <v>4</v>
      </c>
      <c r="AN12" s="121"/>
      <c r="AO12" s="121"/>
      <c r="AP12" s="121"/>
      <c r="AQ12" s="121"/>
      <c r="AR12" s="121"/>
      <c r="AS12" s="121"/>
      <c r="AT12" s="121" t="s">
        <v>4</v>
      </c>
      <c r="AU12" s="121"/>
      <c r="AV12" s="121"/>
      <c r="AW12" s="121"/>
      <c r="AX12" s="121"/>
      <c r="AY12" s="121"/>
      <c r="AZ12" s="121"/>
      <c r="BA12" s="121"/>
      <c r="BB12" s="121"/>
    </row>
    <row r="13" spans="1:59" ht="14.25" customHeight="1">
      <c r="A13" s="122" t="s">
        <v>6</v>
      </c>
      <c r="B13" s="32" t="s">
        <v>51</v>
      </c>
      <c r="C13" s="123"/>
      <c r="D13" s="124" t="s">
        <v>52</v>
      </c>
      <c r="E13" s="125"/>
      <c r="F13" s="125"/>
      <c r="G13" s="125"/>
      <c r="H13" s="125"/>
      <c r="I13" s="126"/>
      <c r="J13" s="34" t="s">
        <v>53</v>
      </c>
      <c r="K13" s="124" t="s">
        <v>52</v>
      </c>
      <c r="L13" s="125"/>
      <c r="M13" s="125"/>
      <c r="N13" s="125"/>
      <c r="O13" s="125"/>
      <c r="P13" s="126"/>
      <c r="Q13" s="34" t="s">
        <v>54</v>
      </c>
      <c r="R13" s="124" t="s">
        <v>52</v>
      </c>
      <c r="S13" s="125"/>
      <c r="T13" s="125"/>
      <c r="U13" s="125"/>
      <c r="V13" s="125"/>
      <c r="W13" s="126"/>
      <c r="X13" s="34" t="s">
        <v>53</v>
      </c>
      <c r="Y13" s="124" t="s">
        <v>52</v>
      </c>
      <c r="Z13" s="125"/>
      <c r="AA13" s="125"/>
      <c r="AB13" s="125"/>
      <c r="AC13" s="125"/>
      <c r="AD13" s="126"/>
      <c r="AE13" s="34" t="s">
        <v>53</v>
      </c>
      <c r="AF13" s="124" t="s">
        <v>52</v>
      </c>
      <c r="AG13" s="125"/>
      <c r="AH13" s="125"/>
      <c r="AI13" s="125"/>
      <c r="AJ13" s="125"/>
      <c r="AK13" s="126"/>
      <c r="AL13" s="34" t="s">
        <v>53</v>
      </c>
      <c r="AM13" s="124" t="s">
        <v>52</v>
      </c>
      <c r="AN13" s="125"/>
      <c r="AO13" s="125"/>
      <c r="AP13" s="125"/>
      <c r="AQ13" s="125"/>
      <c r="AR13" s="126"/>
      <c r="AS13" s="34" t="s">
        <v>53</v>
      </c>
      <c r="AT13" s="124" t="s">
        <v>52</v>
      </c>
      <c r="AU13" s="125"/>
      <c r="AV13" s="125"/>
      <c r="AW13" s="125"/>
      <c r="AX13" s="125"/>
      <c r="AY13" s="126"/>
      <c r="AZ13" s="34" t="s">
        <v>53</v>
      </c>
      <c r="BA13" s="127" t="s">
        <v>55</v>
      </c>
      <c r="BB13" s="121"/>
    </row>
    <row r="14" spans="1:59" ht="33.75" customHeight="1">
      <c r="A14" s="122"/>
      <c r="B14" s="32"/>
      <c r="C14" s="8"/>
      <c r="D14" s="128" t="s">
        <v>56</v>
      </c>
      <c r="E14" s="129" t="s">
        <v>57</v>
      </c>
      <c r="F14" s="130"/>
      <c r="G14" s="129" t="s">
        <v>58</v>
      </c>
      <c r="H14" s="131"/>
      <c r="I14" s="130"/>
      <c r="J14" s="132"/>
      <c r="K14" s="128" t="s">
        <v>56</v>
      </c>
      <c r="L14" s="129" t="s">
        <v>57</v>
      </c>
      <c r="M14" s="130"/>
      <c r="N14" s="129" t="s">
        <v>58</v>
      </c>
      <c r="O14" s="131"/>
      <c r="P14" s="130"/>
      <c r="Q14" s="132"/>
      <c r="R14" s="128" t="s">
        <v>56</v>
      </c>
      <c r="S14" s="129" t="s">
        <v>57</v>
      </c>
      <c r="T14" s="130"/>
      <c r="U14" s="129" t="s">
        <v>58</v>
      </c>
      <c r="V14" s="131"/>
      <c r="W14" s="130"/>
      <c r="X14" s="132"/>
      <c r="Y14" s="128" t="s">
        <v>56</v>
      </c>
      <c r="Z14" s="129" t="s">
        <v>57</v>
      </c>
      <c r="AA14" s="130"/>
      <c r="AB14" s="129" t="s">
        <v>58</v>
      </c>
      <c r="AC14" s="131"/>
      <c r="AD14" s="130"/>
      <c r="AE14" s="132"/>
      <c r="AF14" s="128" t="s">
        <v>56</v>
      </c>
      <c r="AG14" s="129" t="s">
        <v>57</v>
      </c>
      <c r="AH14" s="130"/>
      <c r="AI14" s="129" t="s">
        <v>58</v>
      </c>
      <c r="AJ14" s="131"/>
      <c r="AK14" s="130"/>
      <c r="AL14" s="132"/>
      <c r="AM14" s="128" t="s">
        <v>56</v>
      </c>
      <c r="AN14" s="129" t="s">
        <v>57</v>
      </c>
      <c r="AO14" s="130"/>
      <c r="AP14" s="129" t="s">
        <v>58</v>
      </c>
      <c r="AQ14" s="131"/>
      <c r="AR14" s="130"/>
      <c r="AS14" s="132"/>
      <c r="AT14" s="128" t="s">
        <v>56</v>
      </c>
      <c r="AU14" s="129" t="s">
        <v>57</v>
      </c>
      <c r="AV14" s="130"/>
      <c r="AW14" s="129" t="s">
        <v>58</v>
      </c>
      <c r="AX14" s="131"/>
      <c r="AY14" s="130"/>
      <c r="AZ14" s="132"/>
      <c r="BA14" s="133"/>
      <c r="BB14" s="121"/>
    </row>
    <row r="15" spans="1:59" ht="86.25" customHeight="1">
      <c r="A15" s="122"/>
      <c r="B15" s="32"/>
      <c r="C15" s="134"/>
      <c r="D15" s="128" t="s">
        <v>59</v>
      </c>
      <c r="E15" s="21" t="s">
        <v>60</v>
      </c>
      <c r="F15" s="21" t="s">
        <v>61</v>
      </c>
      <c r="G15" s="21" t="s">
        <v>62</v>
      </c>
      <c r="H15" s="41" t="s">
        <v>63</v>
      </c>
      <c r="I15" s="42"/>
      <c r="J15" s="39"/>
      <c r="K15" s="128" t="s">
        <v>59</v>
      </c>
      <c r="L15" s="128" t="s">
        <v>60</v>
      </c>
      <c r="M15" s="128" t="s">
        <v>61</v>
      </c>
      <c r="N15" s="128" t="s">
        <v>62</v>
      </c>
      <c r="O15" s="129" t="s">
        <v>63</v>
      </c>
      <c r="P15" s="130"/>
      <c r="Q15" s="39"/>
      <c r="R15" s="128" t="s">
        <v>59</v>
      </c>
      <c r="S15" s="128" t="s">
        <v>60</v>
      </c>
      <c r="T15" s="128" t="s">
        <v>61</v>
      </c>
      <c r="U15" s="128" t="s">
        <v>62</v>
      </c>
      <c r="V15" s="129" t="s">
        <v>63</v>
      </c>
      <c r="W15" s="130"/>
      <c r="X15" s="39"/>
      <c r="Y15" s="128" t="s">
        <v>59</v>
      </c>
      <c r="Z15" s="128" t="s">
        <v>60</v>
      </c>
      <c r="AA15" s="128" t="s">
        <v>61</v>
      </c>
      <c r="AB15" s="128" t="s">
        <v>62</v>
      </c>
      <c r="AC15" s="129" t="s">
        <v>63</v>
      </c>
      <c r="AD15" s="130"/>
      <c r="AE15" s="39"/>
      <c r="AF15" s="128" t="s">
        <v>59</v>
      </c>
      <c r="AG15" s="128" t="s">
        <v>60</v>
      </c>
      <c r="AH15" s="128" t="s">
        <v>61</v>
      </c>
      <c r="AI15" s="128" t="s">
        <v>62</v>
      </c>
      <c r="AJ15" s="129" t="s">
        <v>63</v>
      </c>
      <c r="AK15" s="130"/>
      <c r="AL15" s="39"/>
      <c r="AM15" s="128" t="s">
        <v>59</v>
      </c>
      <c r="AN15" s="128" t="s">
        <v>60</v>
      </c>
      <c r="AO15" s="128" t="s">
        <v>61</v>
      </c>
      <c r="AP15" s="128" t="s">
        <v>62</v>
      </c>
      <c r="AQ15" s="129" t="s">
        <v>63</v>
      </c>
      <c r="AR15" s="130"/>
      <c r="AS15" s="39"/>
      <c r="AT15" s="128" t="s">
        <v>59</v>
      </c>
      <c r="AU15" s="128" t="s">
        <v>60</v>
      </c>
      <c r="AV15" s="128" t="s">
        <v>61</v>
      </c>
      <c r="AW15" s="128" t="s">
        <v>62</v>
      </c>
      <c r="AX15" s="129" t="s">
        <v>63</v>
      </c>
      <c r="AY15" s="130"/>
      <c r="AZ15" s="39"/>
      <c r="BA15" s="135"/>
      <c r="BB15" s="121"/>
    </row>
    <row r="16" spans="1:59" s="141" customFormat="1" ht="11.25" hidden="1" customHeight="1">
      <c r="A16" s="136" t="s">
        <v>14</v>
      </c>
      <c r="B16" s="137" t="s">
        <v>20</v>
      </c>
      <c r="C16" s="138" t="str">
        <f ca="1">OFFSET(C16,0,-1)</f>
        <v>2</v>
      </c>
      <c r="D16" s="139">
        <f ca="1">OFFSET(D16,0,-1)+1</f>
        <v>3</v>
      </c>
      <c r="E16" s="139">
        <f ca="1">OFFSET(E16,0,-1)+1</f>
        <v>4</v>
      </c>
      <c r="F16" s="139">
        <f ca="1">OFFSET(F16,0,-1)+1</f>
        <v>5</v>
      </c>
      <c r="G16" s="139">
        <f ca="1">OFFSET(G16,0,-1)+1</f>
        <v>6</v>
      </c>
      <c r="H16" s="140">
        <f ca="1">OFFSET(H16,0,-1)+1</f>
        <v>7</v>
      </c>
      <c r="I16" s="140"/>
      <c r="J16" s="139">
        <f ca="1">OFFSET(J16,0,-2)+1</f>
        <v>8</v>
      </c>
      <c r="K16" s="139">
        <f ca="1">OFFSET(K16,0,-1)+1</f>
        <v>9</v>
      </c>
      <c r="L16" s="139">
        <f ca="1">OFFSET(L16,0,-1)+1</f>
        <v>10</v>
      </c>
      <c r="M16" s="139">
        <f ca="1">OFFSET(M16,0,-1)+1</f>
        <v>11</v>
      </c>
      <c r="N16" s="139">
        <f ca="1">OFFSET(N16,0,-1)+1</f>
        <v>12</v>
      </c>
      <c r="O16" s="140">
        <f ca="1">OFFSET(O16,0,-1)+1</f>
        <v>13</v>
      </c>
      <c r="P16" s="140"/>
      <c r="Q16" s="139">
        <f ca="1">OFFSET(Q16,0,-2)+1</f>
        <v>14</v>
      </c>
      <c r="R16" s="139">
        <f ca="1">OFFSET(R16,0,-1)+1</f>
        <v>15</v>
      </c>
      <c r="S16" s="139">
        <f ca="1">OFFSET(S16,0,-1)+1</f>
        <v>16</v>
      </c>
      <c r="T16" s="139">
        <f ca="1">OFFSET(T16,0,-1)+1</f>
        <v>17</v>
      </c>
      <c r="U16" s="139">
        <f ca="1">OFFSET(U16,0,-1)+1</f>
        <v>18</v>
      </c>
      <c r="V16" s="140">
        <f ca="1">OFFSET(V16,0,-1)+1</f>
        <v>19</v>
      </c>
      <c r="W16" s="140"/>
      <c r="X16" s="139">
        <f ca="1">OFFSET(X16,0,-2)+1</f>
        <v>20</v>
      </c>
      <c r="Y16" s="139">
        <f ca="1">OFFSET(Y16,0,-1)+1</f>
        <v>21</v>
      </c>
      <c r="Z16" s="139">
        <f ca="1">OFFSET(Z16,0,-1)+1</f>
        <v>22</v>
      </c>
      <c r="AA16" s="139">
        <f ca="1">OFFSET(AA16,0,-1)+1</f>
        <v>23</v>
      </c>
      <c r="AB16" s="139">
        <f ca="1">OFFSET(AB16,0,-1)+1</f>
        <v>24</v>
      </c>
      <c r="AC16" s="140">
        <f ca="1">OFFSET(AC16,0,-1)+1</f>
        <v>25</v>
      </c>
      <c r="AD16" s="140"/>
      <c r="AE16" s="139">
        <f ca="1">OFFSET(AE16,0,-2)+1</f>
        <v>26</v>
      </c>
      <c r="AF16" s="139">
        <f ca="1">OFFSET(AF16,0,-1)+1</f>
        <v>27</v>
      </c>
      <c r="AG16" s="139">
        <f ca="1">OFFSET(AG16,0,-1)+1</f>
        <v>28</v>
      </c>
      <c r="AH16" s="139">
        <f ca="1">OFFSET(AH16,0,-1)+1</f>
        <v>29</v>
      </c>
      <c r="AI16" s="139">
        <f ca="1">OFFSET(AI16,0,-1)+1</f>
        <v>30</v>
      </c>
      <c r="AJ16" s="140">
        <f ca="1">OFFSET(AJ16,0,-1)+1</f>
        <v>31</v>
      </c>
      <c r="AK16" s="140"/>
      <c r="AL16" s="139">
        <f ca="1">OFFSET(AL16,0,-2)+1</f>
        <v>32</v>
      </c>
      <c r="AM16" s="139">
        <f ca="1">OFFSET(AM16,0,-1)+1</f>
        <v>33</v>
      </c>
      <c r="AN16" s="139">
        <f ca="1">OFFSET(AN16,0,-1)+1</f>
        <v>34</v>
      </c>
      <c r="AO16" s="139">
        <f ca="1">OFFSET(AO16,0,-1)+1</f>
        <v>35</v>
      </c>
      <c r="AP16" s="139">
        <f ca="1">OFFSET(AP16,0,-1)+1</f>
        <v>36</v>
      </c>
      <c r="AQ16" s="140">
        <f ca="1">OFFSET(AQ16,0,-1)+1</f>
        <v>37</v>
      </c>
      <c r="AR16" s="140"/>
      <c r="AS16" s="139">
        <f ca="1">OFFSET(AS16,0,-2)+1</f>
        <v>38</v>
      </c>
      <c r="AT16" s="139">
        <f ca="1">OFFSET(AT16,0,-1)+1</f>
        <v>39</v>
      </c>
      <c r="AU16" s="139">
        <f ca="1">OFFSET(AU16,0,-1)+1</f>
        <v>40</v>
      </c>
      <c r="AV16" s="139">
        <f ca="1">OFFSET(AV16,0,-1)+1</f>
        <v>41</v>
      </c>
      <c r="AW16" s="139">
        <f ca="1">OFFSET(AW16,0,-1)+1</f>
        <v>42</v>
      </c>
      <c r="AX16" s="140">
        <f ca="1">OFFSET(AX16,0,-1)+1</f>
        <v>43</v>
      </c>
      <c r="AY16" s="140"/>
      <c r="AZ16" s="139">
        <f ca="1">OFFSET(AZ16,0,-2)+1</f>
        <v>44</v>
      </c>
      <c r="BA16" s="138">
        <f ca="1">OFFSET(BA16,0,-1)</f>
        <v>44</v>
      </c>
      <c r="BB16" s="139">
        <f ca="1">OFFSET(BB16,0,-1)+1</f>
        <v>45</v>
      </c>
      <c r="BC16" s="5"/>
      <c r="BD16" s="5"/>
      <c r="BE16" s="5"/>
      <c r="BF16" s="5"/>
      <c r="BG16" s="5"/>
    </row>
    <row r="17" spans="1:59" ht="23.25" customHeight="1">
      <c r="A17" s="67">
        <v>1</v>
      </c>
      <c r="B17" s="59" t="s">
        <v>8</v>
      </c>
      <c r="C17" s="68"/>
      <c r="D17" s="69"/>
      <c r="E17" s="70"/>
      <c r="F17" s="70"/>
      <c r="G17" s="70"/>
      <c r="H17" s="70"/>
      <c r="I17" s="70"/>
      <c r="J17" s="71"/>
      <c r="K17" s="69" t="s">
        <v>71</v>
      </c>
      <c r="L17" s="70"/>
      <c r="M17" s="70"/>
      <c r="N17" s="70"/>
      <c r="O17" s="70"/>
      <c r="P17" s="70"/>
      <c r="Q17" s="70"/>
      <c r="R17" s="69"/>
      <c r="S17" s="70"/>
      <c r="T17" s="70"/>
      <c r="U17" s="70"/>
      <c r="V17" s="70"/>
      <c r="W17" s="70"/>
      <c r="X17" s="71"/>
      <c r="Y17" s="69"/>
      <c r="Z17" s="70"/>
      <c r="AA17" s="70"/>
      <c r="AB17" s="70"/>
      <c r="AC17" s="70"/>
      <c r="AD17" s="70"/>
      <c r="AE17" s="71"/>
      <c r="AF17" s="69"/>
      <c r="AG17" s="70"/>
      <c r="AH17" s="70"/>
      <c r="AI17" s="70"/>
      <c r="AJ17" s="70"/>
      <c r="AK17" s="70"/>
      <c r="AL17" s="71"/>
      <c r="AM17" s="69"/>
      <c r="AN17" s="70"/>
      <c r="AO17" s="70"/>
      <c r="AP17" s="70"/>
      <c r="AQ17" s="70"/>
      <c r="AR17" s="70"/>
      <c r="AS17" s="71"/>
      <c r="AT17" s="69"/>
      <c r="AU17" s="70"/>
      <c r="AV17" s="70"/>
      <c r="AW17" s="70"/>
      <c r="AX17" s="70"/>
      <c r="AY17" s="70"/>
      <c r="AZ17" s="71"/>
      <c r="BA17" s="71"/>
      <c r="BB17" s="72"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BD17" s="6"/>
      <c r="BE17" s="6" t="str">
        <f t="shared" ref="BE17:BE29" si="0">IF(B17="","",B17)</f>
        <v>Наименование тарифа</v>
      </c>
      <c r="BF17" s="6"/>
      <c r="BG17" s="6"/>
    </row>
    <row r="18" spans="1:59" ht="23.25" customHeight="1">
      <c r="A18" s="67" t="s">
        <v>66</v>
      </c>
      <c r="B18" s="73" t="s">
        <v>30</v>
      </c>
      <c r="C18" s="68"/>
      <c r="D18" s="69"/>
      <c r="E18" s="70"/>
      <c r="F18" s="70"/>
      <c r="G18" s="70"/>
      <c r="H18" s="70"/>
      <c r="I18" s="70"/>
      <c r="J18" s="71"/>
      <c r="K18" s="69" t="s">
        <v>72</v>
      </c>
      <c r="L18" s="70"/>
      <c r="M18" s="70"/>
      <c r="N18" s="70"/>
      <c r="O18" s="70"/>
      <c r="P18" s="70"/>
      <c r="Q18" s="70"/>
      <c r="R18" s="69"/>
      <c r="S18" s="70"/>
      <c r="T18" s="70"/>
      <c r="U18" s="70"/>
      <c r="V18" s="70"/>
      <c r="W18" s="70"/>
      <c r="X18" s="71"/>
      <c r="Y18" s="69"/>
      <c r="Z18" s="70"/>
      <c r="AA18" s="70"/>
      <c r="AB18" s="70"/>
      <c r="AC18" s="70"/>
      <c r="AD18" s="70"/>
      <c r="AE18" s="71"/>
      <c r="AF18" s="69"/>
      <c r="AG18" s="70"/>
      <c r="AH18" s="70"/>
      <c r="AI18" s="70"/>
      <c r="AJ18" s="70"/>
      <c r="AK18" s="70"/>
      <c r="AL18" s="71"/>
      <c r="AM18" s="69"/>
      <c r="AN18" s="70"/>
      <c r="AO18" s="70"/>
      <c r="AP18" s="70"/>
      <c r="AQ18" s="70"/>
      <c r="AR18" s="70"/>
      <c r="AS18" s="71"/>
      <c r="AT18" s="69"/>
      <c r="AU18" s="70"/>
      <c r="AV18" s="70"/>
      <c r="AW18" s="70"/>
      <c r="AX18" s="70"/>
      <c r="AY18" s="70"/>
      <c r="AZ18" s="71"/>
      <c r="BA18" s="71"/>
      <c r="BB18" s="72" t="s">
        <v>31</v>
      </c>
      <c r="BD18" s="6"/>
      <c r="BE18" s="6" t="str">
        <f t="shared" si="0"/>
        <v>Территория действия тарифа</v>
      </c>
      <c r="BF18" s="6"/>
      <c r="BG18" s="6"/>
    </row>
    <row r="19" spans="1:59" ht="23.25" customHeight="1">
      <c r="A19" s="67" t="s">
        <v>67</v>
      </c>
      <c r="B19" s="74" t="s">
        <v>32</v>
      </c>
      <c r="C19" s="68"/>
      <c r="D19" s="69"/>
      <c r="E19" s="70"/>
      <c r="F19" s="70"/>
      <c r="G19" s="70"/>
      <c r="H19" s="70"/>
      <c r="I19" s="70"/>
      <c r="J19" s="71"/>
      <c r="K19" s="69" t="s">
        <v>64</v>
      </c>
      <c r="L19" s="70"/>
      <c r="M19" s="70"/>
      <c r="N19" s="70"/>
      <c r="O19" s="70"/>
      <c r="P19" s="70"/>
      <c r="Q19" s="70"/>
      <c r="R19" s="69"/>
      <c r="S19" s="70"/>
      <c r="T19" s="70"/>
      <c r="U19" s="70"/>
      <c r="V19" s="70"/>
      <c r="W19" s="70"/>
      <c r="X19" s="71"/>
      <c r="Y19" s="69"/>
      <c r="Z19" s="70"/>
      <c r="AA19" s="70"/>
      <c r="AB19" s="70"/>
      <c r="AC19" s="70"/>
      <c r="AD19" s="70"/>
      <c r="AE19" s="71"/>
      <c r="AF19" s="69"/>
      <c r="AG19" s="70"/>
      <c r="AH19" s="70"/>
      <c r="AI19" s="70"/>
      <c r="AJ19" s="70"/>
      <c r="AK19" s="70"/>
      <c r="AL19" s="71"/>
      <c r="AM19" s="69"/>
      <c r="AN19" s="70"/>
      <c r="AO19" s="70"/>
      <c r="AP19" s="70"/>
      <c r="AQ19" s="70"/>
      <c r="AR19" s="70"/>
      <c r="AS19" s="71"/>
      <c r="AT19" s="69"/>
      <c r="AU19" s="70"/>
      <c r="AV19" s="70"/>
      <c r="AW19" s="70"/>
      <c r="AX19" s="70"/>
      <c r="AY19" s="70"/>
      <c r="AZ19" s="71"/>
      <c r="BA19" s="71"/>
      <c r="BB19" s="72" t="s">
        <v>33</v>
      </c>
      <c r="BD19" s="6"/>
      <c r="BE19" s="6" t="str">
        <f t="shared" si="0"/>
        <v>Наименование централизованной системы водоотведения</v>
      </c>
      <c r="BF19" s="6"/>
      <c r="BG19" s="6"/>
    </row>
    <row r="20" spans="1:59" ht="23.25" customHeight="1">
      <c r="A20" s="67" t="s">
        <v>68</v>
      </c>
      <c r="B20" s="75" t="s">
        <v>34</v>
      </c>
      <c r="C20" s="68"/>
      <c r="D20" s="76"/>
      <c r="E20" s="77"/>
      <c r="F20" s="77"/>
      <c r="G20" s="77"/>
      <c r="H20" s="77"/>
      <c r="I20" s="77"/>
      <c r="J20" s="78"/>
      <c r="K20" s="79" t="s">
        <v>64</v>
      </c>
      <c r="L20" s="80"/>
      <c r="M20" s="80"/>
      <c r="N20" s="80"/>
      <c r="O20" s="80"/>
      <c r="P20" s="80"/>
      <c r="Q20" s="80"/>
      <c r="R20" s="76"/>
      <c r="S20" s="77"/>
      <c r="T20" s="77"/>
      <c r="U20" s="77"/>
      <c r="V20" s="77"/>
      <c r="W20" s="77"/>
      <c r="X20" s="78"/>
      <c r="Y20" s="76"/>
      <c r="Z20" s="77"/>
      <c r="AA20" s="77"/>
      <c r="AB20" s="77"/>
      <c r="AC20" s="77"/>
      <c r="AD20" s="77"/>
      <c r="AE20" s="78"/>
      <c r="AF20" s="76"/>
      <c r="AG20" s="77"/>
      <c r="AH20" s="77"/>
      <c r="AI20" s="77"/>
      <c r="AJ20" s="77"/>
      <c r="AK20" s="77"/>
      <c r="AL20" s="78"/>
      <c r="AM20" s="76"/>
      <c r="AN20" s="77"/>
      <c r="AO20" s="77"/>
      <c r="AP20" s="77"/>
      <c r="AQ20" s="77"/>
      <c r="AR20" s="77"/>
      <c r="AS20" s="78"/>
      <c r="AT20" s="76"/>
      <c r="AU20" s="77"/>
      <c r="AV20" s="77"/>
      <c r="AW20" s="77"/>
      <c r="AX20" s="77"/>
      <c r="AY20" s="77"/>
      <c r="AZ20" s="78"/>
      <c r="BA20" s="81"/>
      <c r="BB20" s="72" t="s">
        <v>35</v>
      </c>
      <c r="BD20" s="6"/>
      <c r="BE20" s="6" t="str">
        <f t="shared" si="0"/>
        <v>Наименование признака дифференциации</v>
      </c>
      <c r="BF20" s="6"/>
      <c r="BG20" s="6"/>
    </row>
    <row r="21" spans="1:59" ht="23.25" customHeight="1">
      <c r="A21" s="67" t="s">
        <v>69</v>
      </c>
      <c r="B21" s="82" t="s">
        <v>36</v>
      </c>
      <c r="C21" s="68"/>
      <c r="D21" s="83"/>
      <c r="E21" s="84"/>
      <c r="F21" s="84"/>
      <c r="G21" s="84"/>
      <c r="H21" s="84"/>
      <c r="I21" s="84"/>
      <c r="J21" s="85"/>
      <c r="K21" s="83" t="s">
        <v>64</v>
      </c>
      <c r="L21" s="84"/>
      <c r="M21" s="84"/>
      <c r="N21" s="84"/>
      <c r="O21" s="84"/>
      <c r="P21" s="84"/>
      <c r="Q21" s="84"/>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85"/>
      <c r="BB21" s="86" t="s">
        <v>37</v>
      </c>
      <c r="BD21" s="6"/>
      <c r="BE21" s="6" t="str">
        <f t="shared" si="0"/>
        <v>Группа потребителей</v>
      </c>
      <c r="BF21" s="6"/>
      <c r="BG21" s="6"/>
    </row>
    <row r="22" spans="1:59" ht="23.25" customHeight="1">
      <c r="A22" s="67" t="s">
        <v>70</v>
      </c>
      <c r="B22" s="87" t="s">
        <v>64</v>
      </c>
      <c r="C22" s="68"/>
      <c r="D22" s="88"/>
      <c r="E22" s="88"/>
      <c r="F22" s="89"/>
      <c r="G22" s="90"/>
      <c r="H22" s="91" t="s">
        <v>38</v>
      </c>
      <c r="I22" s="92"/>
      <c r="J22" s="91" t="s">
        <v>38</v>
      </c>
      <c r="K22" s="88">
        <v>73.38</v>
      </c>
      <c r="L22" s="88"/>
      <c r="M22" s="89"/>
      <c r="N22" s="90">
        <v>45658</v>
      </c>
      <c r="O22" s="91" t="s">
        <v>38</v>
      </c>
      <c r="P22" s="92">
        <v>45838</v>
      </c>
      <c r="Q22" s="91" t="s">
        <v>38</v>
      </c>
      <c r="R22" s="88">
        <v>127.2</v>
      </c>
      <c r="S22" s="88"/>
      <c r="T22" s="89"/>
      <c r="U22" s="90">
        <v>45839</v>
      </c>
      <c r="V22" s="91" t="s">
        <v>38</v>
      </c>
      <c r="W22" s="92">
        <v>46022</v>
      </c>
      <c r="X22" s="91" t="s">
        <v>38</v>
      </c>
      <c r="Y22" s="88">
        <v>127.2</v>
      </c>
      <c r="Z22" s="88"/>
      <c r="AA22" s="89"/>
      <c r="AB22" s="90">
        <v>46023</v>
      </c>
      <c r="AC22" s="91" t="s">
        <v>38</v>
      </c>
      <c r="AD22" s="92">
        <v>46203</v>
      </c>
      <c r="AE22" s="91" t="s">
        <v>38</v>
      </c>
      <c r="AF22" s="88">
        <v>75.239999999999995</v>
      </c>
      <c r="AG22" s="88"/>
      <c r="AH22" s="89"/>
      <c r="AI22" s="90">
        <v>46204</v>
      </c>
      <c r="AJ22" s="91" t="s">
        <v>38</v>
      </c>
      <c r="AK22" s="92">
        <v>46387</v>
      </c>
      <c r="AL22" s="91" t="s">
        <v>38</v>
      </c>
      <c r="AM22" s="88">
        <v>75.239999999999995</v>
      </c>
      <c r="AN22" s="88"/>
      <c r="AO22" s="89"/>
      <c r="AP22" s="90">
        <v>46388</v>
      </c>
      <c r="AQ22" s="91" t="s">
        <v>38</v>
      </c>
      <c r="AR22" s="92">
        <v>46568</v>
      </c>
      <c r="AS22" s="91" t="s">
        <v>38</v>
      </c>
      <c r="AT22" s="88">
        <v>124.63</v>
      </c>
      <c r="AU22" s="88"/>
      <c r="AV22" s="89"/>
      <c r="AW22" s="90">
        <v>46569</v>
      </c>
      <c r="AX22" s="91" t="s">
        <v>38</v>
      </c>
      <c r="AY22" s="92">
        <v>46752</v>
      </c>
      <c r="AZ22" s="91" t="s">
        <v>38</v>
      </c>
      <c r="BA22" s="93"/>
      <c r="BB22" s="94"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BC22" s="5" t="e">
        <f ca="1">STRCHECKDATE(D23:BA23)</f>
        <v>#NAME?</v>
      </c>
      <c r="BD22" s="6"/>
      <c r="BE22" s="6" t="str">
        <f t="shared" si="0"/>
        <v>без дифференциации</v>
      </c>
      <c r="BF22" s="6"/>
      <c r="BG22" s="6"/>
    </row>
    <row r="23" spans="1:59" ht="0" hidden="1" customHeight="1">
      <c r="A23" s="95"/>
      <c r="B23" s="68"/>
      <c r="C23" s="68"/>
      <c r="D23" s="96"/>
      <c r="E23" s="96"/>
      <c r="F23" s="97" t="str">
        <f>G22&amp;"-"&amp;I22</f>
        <v>-</v>
      </c>
      <c r="G23" s="98"/>
      <c r="H23" s="91"/>
      <c r="I23" s="99"/>
      <c r="J23" s="91"/>
      <c r="K23" s="96"/>
      <c r="L23" s="96"/>
      <c r="M23" s="97" t="str">
        <f>N22&amp;"-"&amp;P22</f>
        <v>45658-45838</v>
      </c>
      <c r="N23" s="98"/>
      <c r="O23" s="91"/>
      <c r="P23" s="99"/>
      <c r="Q23" s="91"/>
      <c r="R23" s="96"/>
      <c r="S23" s="96"/>
      <c r="T23" s="97" t="str">
        <f>U22&amp;"-"&amp;W22</f>
        <v>45839-46022</v>
      </c>
      <c r="U23" s="98"/>
      <c r="V23" s="91"/>
      <c r="W23" s="99"/>
      <c r="X23" s="91"/>
      <c r="Y23" s="96"/>
      <c r="Z23" s="96"/>
      <c r="AA23" s="97" t="str">
        <f>AB22&amp;"-"&amp;AD22</f>
        <v>46023-46203</v>
      </c>
      <c r="AB23" s="98"/>
      <c r="AC23" s="91"/>
      <c r="AD23" s="99"/>
      <c r="AE23" s="91"/>
      <c r="AF23" s="96"/>
      <c r="AG23" s="96"/>
      <c r="AH23" s="97" t="str">
        <f>AI22&amp;"-"&amp;AK22</f>
        <v>46204-46387</v>
      </c>
      <c r="AI23" s="98"/>
      <c r="AJ23" s="91"/>
      <c r="AK23" s="99"/>
      <c r="AL23" s="91"/>
      <c r="AM23" s="96"/>
      <c r="AN23" s="96"/>
      <c r="AO23" s="97" t="str">
        <f>AP22&amp;"-"&amp;AR22</f>
        <v>46388-46568</v>
      </c>
      <c r="AP23" s="98"/>
      <c r="AQ23" s="91"/>
      <c r="AR23" s="99"/>
      <c r="AS23" s="91"/>
      <c r="AT23" s="96"/>
      <c r="AU23" s="96"/>
      <c r="AV23" s="97" t="str">
        <f>AW22&amp;"-"&amp;AY22</f>
        <v>46569-46752</v>
      </c>
      <c r="AW23" s="98"/>
      <c r="AX23" s="91"/>
      <c r="AY23" s="99"/>
      <c r="AZ23" s="91"/>
      <c r="BA23" s="100"/>
      <c r="BB23" s="94"/>
      <c r="BD23" s="6"/>
      <c r="BE23" s="6" t="str">
        <f t="shared" si="0"/>
        <v/>
      </c>
      <c r="BF23" s="6"/>
      <c r="BG23" s="6"/>
    </row>
    <row r="24" spans="1:59" ht="21" customHeight="1">
      <c r="A24" s="101"/>
      <c r="B24" s="102" t="s">
        <v>39</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72" t="s">
        <v>40</v>
      </c>
      <c r="BD24" s="6"/>
      <c r="BE24" s="6" t="str">
        <f t="shared" si="0"/>
        <v>Добавить значение признака дифференциации</v>
      </c>
      <c r="BF24" s="6"/>
      <c r="BG24" s="6"/>
    </row>
    <row r="25" spans="1:59" ht="21" customHeight="1">
      <c r="A25" s="101"/>
      <c r="B25" s="104" t="s">
        <v>41</v>
      </c>
      <c r="C25" s="103"/>
      <c r="D25" s="103"/>
      <c r="E25" s="103"/>
      <c r="F25" s="103"/>
      <c r="G25" s="103"/>
      <c r="H25" s="103"/>
      <c r="I25" s="103"/>
      <c r="J25" s="105"/>
      <c r="K25" s="103"/>
      <c r="L25" s="103"/>
      <c r="M25" s="103"/>
      <c r="N25" s="103"/>
      <c r="O25" s="103"/>
      <c r="P25" s="103"/>
      <c r="Q25" s="105"/>
      <c r="R25" s="103"/>
      <c r="S25" s="103"/>
      <c r="T25" s="103"/>
      <c r="U25" s="103"/>
      <c r="V25" s="103"/>
      <c r="W25" s="103"/>
      <c r="X25" s="105"/>
      <c r="Y25" s="103"/>
      <c r="Z25" s="103"/>
      <c r="AA25" s="103"/>
      <c r="AB25" s="103"/>
      <c r="AC25" s="103"/>
      <c r="AD25" s="103"/>
      <c r="AE25" s="105"/>
      <c r="AF25" s="103"/>
      <c r="AG25" s="103"/>
      <c r="AH25" s="103"/>
      <c r="AI25" s="103"/>
      <c r="AJ25" s="103"/>
      <c r="AK25" s="103"/>
      <c r="AL25" s="105"/>
      <c r="AM25" s="103"/>
      <c r="AN25" s="103"/>
      <c r="AO25" s="103"/>
      <c r="AP25" s="103"/>
      <c r="AQ25" s="103"/>
      <c r="AR25" s="103"/>
      <c r="AS25" s="105"/>
      <c r="AT25" s="103"/>
      <c r="AU25" s="103"/>
      <c r="AV25" s="103"/>
      <c r="AW25" s="103"/>
      <c r="AX25" s="103"/>
      <c r="AY25" s="103"/>
      <c r="AZ25" s="105"/>
      <c r="BA25" s="103"/>
      <c r="BB25" s="106"/>
      <c r="BD25" s="6"/>
      <c r="BE25" s="6" t="str">
        <f t="shared" si="0"/>
        <v>Добавить группу потребителей</v>
      </c>
      <c r="BF25" s="6"/>
      <c r="BG25" s="6"/>
    </row>
    <row r="26" spans="1:59" ht="21" customHeight="1">
      <c r="A26" s="101"/>
      <c r="B26" s="107" t="s">
        <v>42</v>
      </c>
      <c r="C26" s="103"/>
      <c r="D26" s="103"/>
      <c r="E26" s="103"/>
      <c r="F26" s="103"/>
      <c r="G26" s="103"/>
      <c r="H26" s="103"/>
      <c r="I26" s="103"/>
      <c r="J26" s="105"/>
      <c r="K26" s="103"/>
      <c r="L26" s="103"/>
      <c r="M26" s="103"/>
      <c r="N26" s="103"/>
      <c r="O26" s="103"/>
      <c r="P26" s="103"/>
      <c r="Q26" s="105"/>
      <c r="R26" s="103"/>
      <c r="S26" s="103"/>
      <c r="T26" s="103"/>
      <c r="U26" s="103"/>
      <c r="V26" s="103"/>
      <c r="W26" s="103"/>
      <c r="X26" s="105"/>
      <c r="Y26" s="103"/>
      <c r="Z26" s="103"/>
      <c r="AA26" s="103"/>
      <c r="AB26" s="103"/>
      <c r="AC26" s="103"/>
      <c r="AD26" s="103"/>
      <c r="AE26" s="105"/>
      <c r="AF26" s="103"/>
      <c r="AG26" s="103"/>
      <c r="AH26" s="103"/>
      <c r="AI26" s="103"/>
      <c r="AJ26" s="103"/>
      <c r="AK26" s="103"/>
      <c r="AL26" s="105"/>
      <c r="AM26" s="103"/>
      <c r="AN26" s="103"/>
      <c r="AO26" s="103"/>
      <c r="AP26" s="103"/>
      <c r="AQ26" s="103"/>
      <c r="AR26" s="103"/>
      <c r="AS26" s="105"/>
      <c r="AT26" s="103"/>
      <c r="AU26" s="103"/>
      <c r="AV26" s="103"/>
      <c r="AW26" s="103"/>
      <c r="AX26" s="103"/>
      <c r="AY26" s="103"/>
      <c r="AZ26" s="105"/>
      <c r="BA26" s="103"/>
      <c r="BB26" s="108"/>
      <c r="BD26" s="6"/>
      <c r="BE26" s="6" t="str">
        <f t="shared" si="0"/>
        <v>Добавить наименование признака дифференциации</v>
      </c>
      <c r="BF26" s="6"/>
      <c r="BG26" s="6"/>
    </row>
    <row r="27" spans="1:59" s="5" customFormat="1" ht="0" hidden="1" customHeight="1">
      <c r="A27" s="109"/>
      <c r="B27" s="110" t="s">
        <v>43</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D27" s="6"/>
      <c r="BE27" s="6" t="str">
        <f t="shared" si="0"/>
        <v>Добавить централизованную систему для дифференциации</v>
      </c>
      <c r="BF27" s="6"/>
      <c r="BG27" s="6"/>
    </row>
    <row r="28" spans="1:59" s="5" customFormat="1" ht="0" hidden="1" customHeight="1">
      <c r="A28" s="109"/>
      <c r="B28" s="110" t="s">
        <v>44</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D28" s="6"/>
      <c r="BE28" s="6" t="str">
        <f t="shared" si="0"/>
        <v>Добавить территорию для дифференциации</v>
      </c>
      <c r="BF28" s="6"/>
      <c r="BG28" s="6"/>
    </row>
    <row r="29" spans="1:59" s="5" customFormat="1" ht="10.5" customHeight="1">
      <c r="A29" s="109"/>
      <c r="B29" s="110" t="s">
        <v>65</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D29" s="6"/>
      <c r="BE29" s="6" t="str">
        <f t="shared" si="0"/>
        <v>Добавить наименование тарифа</v>
      </c>
      <c r="BF29" s="6"/>
      <c r="BG29" s="6"/>
    </row>
    <row r="30" spans="1:59" ht="11.25" customHeight="1">
      <c r="A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C30" s="4"/>
      <c r="BD30" s="4"/>
      <c r="BE30" s="4"/>
      <c r="BF30" s="4"/>
      <c r="BG30" s="4"/>
    </row>
    <row r="31" spans="1:59" ht="14.25" customHeight="1">
      <c r="A31" s="14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59" ht="14.25" customHeight="1">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4" ht="14.25" customHeight="1">
      <c r="A33" s="14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sheetData>
  <mergeCells count="141">
    <mergeCell ref="AT11:AZ11"/>
    <mergeCell ref="AM11:AS11"/>
    <mergeCell ref="AF11:AL11"/>
    <mergeCell ref="Y11:AE11"/>
    <mergeCell ref="R11:X11"/>
    <mergeCell ref="K11:Q11"/>
    <mergeCell ref="D11:J11"/>
    <mergeCell ref="AW22:AW23"/>
    <mergeCell ref="AX22:AX23"/>
    <mergeCell ref="AY22:AY23"/>
    <mergeCell ref="AZ22:AZ23"/>
    <mergeCell ref="BB22:BB23"/>
    <mergeCell ref="AK22:AK23"/>
    <mergeCell ref="AL22:AL23"/>
    <mergeCell ref="AP22:AP23"/>
    <mergeCell ref="AQ22:AQ23"/>
    <mergeCell ref="AR22:AR23"/>
    <mergeCell ref="AS22:AS23"/>
    <mergeCell ref="AB22:AB23"/>
    <mergeCell ref="AC22:AC23"/>
    <mergeCell ref="AD22:AD23"/>
    <mergeCell ref="AE22:AE23"/>
    <mergeCell ref="AI22:AI23"/>
    <mergeCell ref="AJ22:AJ23"/>
    <mergeCell ref="P22:P23"/>
    <mergeCell ref="Q22:Q23"/>
    <mergeCell ref="U22:U23"/>
    <mergeCell ref="V22:V23"/>
    <mergeCell ref="W22:W23"/>
    <mergeCell ref="X22:X23"/>
    <mergeCell ref="G22:G23"/>
    <mergeCell ref="H22:H23"/>
    <mergeCell ref="I22:I23"/>
    <mergeCell ref="J22:J23"/>
    <mergeCell ref="N22:N23"/>
    <mergeCell ref="O22:O23"/>
    <mergeCell ref="D20:J20"/>
    <mergeCell ref="K20:BA20"/>
    <mergeCell ref="D21:J21"/>
    <mergeCell ref="K21:BA21"/>
    <mergeCell ref="AX16:AY16"/>
    <mergeCell ref="D17:J17"/>
    <mergeCell ref="K17:BA17"/>
    <mergeCell ref="D18:J18"/>
    <mergeCell ref="K18:BA18"/>
    <mergeCell ref="D19:J19"/>
    <mergeCell ref="K19:BA19"/>
    <mergeCell ref="H16:I16"/>
    <mergeCell ref="O16:P16"/>
    <mergeCell ref="V16:W16"/>
    <mergeCell ref="AC16:AD16"/>
    <mergeCell ref="AJ16:AK16"/>
    <mergeCell ref="AQ16:AR16"/>
    <mergeCell ref="AP14:AR14"/>
    <mergeCell ref="AU14:AV14"/>
    <mergeCell ref="AW14:AY14"/>
    <mergeCell ref="H15:I15"/>
    <mergeCell ref="O15:P15"/>
    <mergeCell ref="V15:W15"/>
    <mergeCell ref="AC15:AD15"/>
    <mergeCell ref="AJ15:AK15"/>
    <mergeCell ref="AQ15:AR15"/>
    <mergeCell ref="AX15:AY15"/>
    <mergeCell ref="AT13:AY13"/>
    <mergeCell ref="AZ13:AZ15"/>
    <mergeCell ref="BA13:BA15"/>
    <mergeCell ref="E14:F14"/>
    <mergeCell ref="G14:I14"/>
    <mergeCell ref="L14:M14"/>
    <mergeCell ref="N14:P14"/>
    <mergeCell ref="S14:T14"/>
    <mergeCell ref="U14:W14"/>
    <mergeCell ref="Z14:AA14"/>
    <mergeCell ref="Y13:AD13"/>
    <mergeCell ref="AE13:AE15"/>
    <mergeCell ref="AF13:AK13"/>
    <mergeCell ref="AL13:AL15"/>
    <mergeCell ref="AM13:AR13"/>
    <mergeCell ref="AS13:AS15"/>
    <mergeCell ref="AB14:AD14"/>
    <mergeCell ref="AG14:AH14"/>
    <mergeCell ref="AI14:AK14"/>
    <mergeCell ref="AN14:AO14"/>
    <mergeCell ref="A12:BA12"/>
    <mergeCell ref="BB12:BB15"/>
    <mergeCell ref="A13:A15"/>
    <mergeCell ref="B13:B15"/>
    <mergeCell ref="D13:I13"/>
    <mergeCell ref="J13:J15"/>
    <mergeCell ref="K13:P13"/>
    <mergeCell ref="Q13:Q15"/>
    <mergeCell ref="R13:W13"/>
    <mergeCell ref="X13:X15"/>
    <mergeCell ref="AM10:AR10"/>
    <mergeCell ref="AT10:AY10"/>
    <mergeCell ref="A10:B10"/>
    <mergeCell ref="D10:I10"/>
    <mergeCell ref="K10:P10"/>
    <mergeCell ref="R10:W10"/>
    <mergeCell ref="Y10:AD10"/>
    <mergeCell ref="AF10:AK10"/>
    <mergeCell ref="AM7:AR7"/>
    <mergeCell ref="AT7:AY7"/>
    <mergeCell ref="A9:B9"/>
    <mergeCell ref="D9:I9"/>
    <mergeCell ref="K9:P9"/>
    <mergeCell ref="R9:W9"/>
    <mergeCell ref="Y9:AD9"/>
    <mergeCell ref="AF9:AK9"/>
    <mergeCell ref="AM9:AR9"/>
    <mergeCell ref="AT9:AY9"/>
    <mergeCell ref="A7:B7"/>
    <mergeCell ref="D7:I7"/>
    <mergeCell ref="K7:P7"/>
    <mergeCell ref="R7:W7"/>
    <mergeCell ref="Y7:AD7"/>
    <mergeCell ref="AF7:AK7"/>
    <mergeCell ref="AM5:AR5"/>
    <mergeCell ref="AT5:AY5"/>
    <mergeCell ref="A6:B6"/>
    <mergeCell ref="D6:I6"/>
    <mergeCell ref="K6:P6"/>
    <mergeCell ref="R6:W6"/>
    <mergeCell ref="Y6:AD6"/>
    <mergeCell ref="AF6:AK6"/>
    <mergeCell ref="AM6:AR6"/>
    <mergeCell ref="AT6:AY6"/>
    <mergeCell ref="Y4:AD4"/>
    <mergeCell ref="AF4:AK4"/>
    <mergeCell ref="AM4:AR4"/>
    <mergeCell ref="AT4:AY4"/>
    <mergeCell ref="A5:B5"/>
    <mergeCell ref="D5:I5"/>
    <mergeCell ref="K5:P5"/>
    <mergeCell ref="R5:W5"/>
    <mergeCell ref="Y5:AD5"/>
    <mergeCell ref="AF5:AK5"/>
    <mergeCell ref="A4:B4"/>
    <mergeCell ref="D4:I4"/>
    <mergeCell ref="K4:P4"/>
    <mergeCell ref="R4:W4"/>
  </mergeCells>
  <dataValidations count="8">
    <dataValidation allowBlank="1" promptTitle="checkPeriodRange" sqref="F65555 F131091 F196627 F262163 F327699 F393235 F458771 F524307 F589843 F655379 F720915 F786451 F851987 F917523 F983059 M65555 M131091 M196627 M262163 M327699 M393235 M458771 M524307 M589843 M655379 M720915 M786451 M851987 M917523 M983059 M23 F23 T23 AA23 AH23 AO23 AV23"/>
    <dataValidation type="list" allowBlank="1" showInputMessage="1" showErrorMessage="1" errorTitle="Ошибка" error="Выберите значение из списка" sqref="D983056 D65552 D131088 D196624 D262160 D327696 D393232 D458768 D524304 D589840 D655376 D720912 D786448 D851984 D917520 K983056 K65552 K131088 K196624 K262160 K327696 K393232 K458768 K524304 K589840 K655376 K720912 K786448 K851984 K917520">
      <formula1>kind_of_scheme_in</formula1>
    </dataValidation>
    <dataValidation type="textLength" operator="lessThanOrEqual" allowBlank="1" showInputMessage="1" showErrorMessage="1" errorTitle="Ошибка" error="Допускается ввод не более 900 символов!" sqref="BB65548:BB65555 BB131084:BB131091 BB196620:BB196627 BB262156:BB262163 BB327692:BB327699 BB393228:BB393235 BB458764:BB458771 BB524300:BB524307 BB589836:BB589843 BB655372:BB655379 BB720908:BB720915 BB786444:BB786451 BB851980:BB851987 BB917516:BB917523 BB983052:BB983059 B22 K20:Q20 BA20">
      <formula1>900</formula1>
    </dataValidation>
    <dataValidation type="list" allowBlank="1" showInputMessage="1" showErrorMessage="1" errorTitle="Ошибка" error="Выберите значение из списка" sqref="B65554 B131090 B196626 B262162 B327698 B393234 B458770 B524306 B589842 B655378 B720914 B786450 B851986 B917522 B983058">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54 G131090 G196626 G262162 G327698 G393234 G458770 G524306 G589842 G655378 G720914 G786450 G851986 G917522 G983058 I65554 I131090 I196626 I262162 I327698 I393234 I458770 I524306 I589842 I655378 I720914 I786450 I851986 I917522 I983058 N65554 N131090 N196626 N262162 N327698 N393234 N458770 N524306 N589842 N655378 N720914 N786450 N851986 N917522 N983058 P65554 P131090 P196626 P262162 P327698 P393234 P458770 P524306 P589842 P655378 P720914 P786450 P851986 P917522 P983058 P22 N22 G22 I22 U22 W22 AB22 AD22 AI22 AK22 AP22 AR22 AW22 AY22"/>
    <dataValidation allowBlank="1" showInputMessage="1" showErrorMessage="1" prompt="Для выбора выполните двойной щелчок левой клавиши мыши по соответствующей ячейке." sqref="H65554 H131090 H196626 H262162 H327698 H393234 H458770 H524306 H589842 H655378 H720914 H786450 H851986 H917522 H983058 J131090 J458770 J196626 J262162 J327698 J393234 J524306 J589842 J655378 J720914 J786450 J851986 J917522 J983058 J65554 O65554 O131090 O196626 O262162 O327698 O393234 O458770 O524306 O589842 O655378 O720914 O786450 O851986 O917522 O983058 Q524306:AZ524306 Q196626:AZ196626 Q589842:AZ589842 Q655378:AZ655378 Q720914:AZ720914 Q786450:AZ786450 Q851986:AZ851986 Q917522:AZ917522 Q983058:AZ983058 Q65554:AZ65554 Q131090:AZ131090 Q458770:AZ458770 Q262162:AZ262162 O22 Q327698:AZ327698 Q393234:AZ393234 Q22 V22 X22 AC22 AE22 AJ22 AL22 AQ22 AS22 AX22 AZ22 H22 J22"/>
    <dataValidation allowBlank="1" sqref="A131092:BB131098 A196628:BB196634 A262164:BB262170 A327700:BB327706 A393236:BB393242 A458772:BB458778 A524308:BB524314 A589844:BB589850 A655380:BB655386 A720916:BB720922 A786452:BB786458 A851988:BB851994 A917524:BB917530 A983060:BB983066 A65556:BB65562"/>
    <dataValidation type="list" allowBlank="1" showInputMessage="1" errorTitle="Ошибка" error="Выберите значение из списка" prompt="Выберите значение из списка" sqref="D983057:BA983057 D65553:BA65553 D131089:BA131089 D196625:BA196625 D262161:BA262161 D327697:BA327697 D393233:BA393233 D458769:BA458769 D524305:BA524305 D589841:BA589841 D655377:BA655377 D720913:BA720913 D786449:BA786449 D851985:BA851985 D917521:BA917521">
      <formula1>kind_of_cons</formula1>
    </dataValidation>
  </dataValidation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 12</vt:lpstr>
      <vt:lpstr>Форма 13</vt:lpstr>
      <vt:lpstr>OFFER_METHOD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2024-05-08T07:12:10Z</dcterms:modified>
</cp:coreProperties>
</file>