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0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<sst xmlns="http://schemas.openxmlformats.org/spreadsheetml/2006/main" count="152" uniqueCount="122">
  <si>
    <t>Информация об основных показателях финансово-хозяйственной деятельности ЛГ МУП "УТВиВ",</t>
  </si>
  <si>
    <t>включая структуру основных производственных затрат (в части регулируемой деятельности)</t>
  </si>
  <si>
    <t>в сфере теплоснабжения и сфере оказания услуг по передаче тепловой энергии.</t>
  </si>
  <si>
    <t>за 2013 год.</t>
  </si>
  <si>
    <t>№ п/п</t>
  </si>
  <si>
    <t>Наименование п. стандартов раскрытия</t>
  </si>
  <si>
    <t>Наименование показателя</t>
  </si>
  <si>
    <t>Ед. изм.</t>
  </si>
  <si>
    <t>Значение показателя</t>
  </si>
  <si>
    <t>а)</t>
  </si>
  <si>
    <t>о виде регулируемой деятельности;</t>
  </si>
  <si>
    <t>виды регулируемой деятельности</t>
  </si>
  <si>
    <t>Основной вид деятельности - производство и передача теплоэнергии . Стадии технологического процесса - производство теплоэнергии, передача теплоэнергии по сетям теплоснабжения.</t>
  </si>
  <si>
    <t>б)</t>
  </si>
  <si>
    <t>о выручке от регулируемой деятельности;</t>
  </si>
  <si>
    <t>выручка от регулируемой деятельности</t>
  </si>
  <si>
    <t>тыс.руб.</t>
  </si>
  <si>
    <t xml:space="preserve">в) </t>
  </si>
  <si>
    <t>о себестоимости производимых товаров (оказываемых услуг) по регулируемому виду деятельности, включающей:</t>
  </si>
  <si>
    <t>себестоимость</t>
  </si>
  <si>
    <t>расходы на покупаемую тепловую энергию (мощность);</t>
  </si>
  <si>
    <t>расходы на покупаемую тепловую энергию (мощность)</t>
  </si>
  <si>
    <t>-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</si>
  <si>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</si>
  <si>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покупаемое топливо</t>
  </si>
  <si>
    <t>объем потребления топлива</t>
  </si>
  <si>
    <t>тыс.м3</t>
  </si>
  <si>
    <t>стоимость (за единицу объема)</t>
  </si>
  <si>
    <t>руб./тыс.м3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</si>
  <si>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кВтч и объеме приобретения электрической энергии;</t>
  </si>
  <si>
    <t>расходы на покупаемую электрическую энергию</t>
  </si>
  <si>
    <t>объем потребления электроэнергии</t>
  </si>
  <si>
    <t>тыс. кВтчас</t>
  </si>
  <si>
    <t>средневзвешенная стоимость 1 кВтч</t>
  </si>
  <si>
    <t>руб./кВт.ч.</t>
  </si>
  <si>
    <t>расходы на приобретение холодной воды, используемой в технологическом процессе;</t>
  </si>
  <si>
    <t>расходы на приобретение холодной воды</t>
  </si>
  <si>
    <t>расходы на химреагенты, используемые в технологическом процессе;</t>
  </si>
  <si>
    <t>расходы на химреагенты</t>
  </si>
  <si>
    <t>расходы на оплату труда и отчисления на социальные нужды основного производственного персонала;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</si>
  <si>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</si>
  <si>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</si>
  <si>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процессе;</t>
  </si>
  <si>
    <t>расходы на амортизацию основных производственных средств</t>
  </si>
  <si>
    <t>расходы на аренду имущества</t>
  </si>
  <si>
    <t>общепроизводственные (цеховые) расходы, в том числе расходы на оплату труда и отчисления на социальные нужды;</t>
  </si>
  <si>
    <t>общепроизводственные (цеховые) расходы</t>
  </si>
  <si>
    <t>общехозяйственные (управленческие) расходы, в том числе расходы на оплату труда и отчисления на социальные нужды;</t>
  </si>
  <si>
    <t>общехозяйственные (управленческие) расходы</t>
  </si>
  <si>
    <t xml:space="preserve">расходы на ремонт (капитальный и текущий) основных производственных средств; 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</si>
  <si>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</si>
  <si>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</si>
  <si>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расходы на услуги производственного характера, выполняемого по договорам с организациями на проведение регламентных работ в рамках технологического процесса</t>
  </si>
  <si>
    <t>г)</t>
  </si>
  <si>
    <t xml:space="preserve">о валовой прибыли от продажи товаров и услуг по регулируемому виду деятельности; </t>
  </si>
  <si>
    <t>валовая прибыль</t>
  </si>
  <si>
    <t>д)</t>
  </si>
  <si>
    <t xml:space="preserve">о чистой прибыли  по регулируемому виду деятельности с указанием 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теплоснабжения; </t>
  </si>
  <si>
    <t>чистая прибыль</t>
  </si>
  <si>
    <t>е)</t>
  </si>
  <si>
    <t>об изменении стоимости основных фондов, в том числе за счет ввода (вывода) их из эксплуатации;</t>
  </si>
  <si>
    <t>стоимость основных фондов по состоянию на 01.01.2013г.</t>
  </si>
  <si>
    <t>стоимость основных фондов по состоянию на 31.12.2013г.</t>
  </si>
  <si>
    <t>з)</t>
  </si>
  <si>
    <t>об установленной тепловой мощности;</t>
  </si>
  <si>
    <t>тепловая мощность</t>
  </si>
  <si>
    <t>Гкал/ч</t>
  </si>
  <si>
    <t xml:space="preserve">и) </t>
  </si>
  <si>
    <t>о присоединенной нагрузке;</t>
  </si>
  <si>
    <t>присоединенная нагрузка</t>
  </si>
  <si>
    <t>к)</t>
  </si>
  <si>
    <t>об объеме вырабатываемой регулируемой организацией тепловой энергией;</t>
  </si>
  <si>
    <t>объем вырабатываемой тепловой энергии</t>
  </si>
  <si>
    <t>тыс.Гкал</t>
  </si>
  <si>
    <t>л)</t>
  </si>
  <si>
    <t>об объеме покупаемой регулируемой организацией тепловой энергии;</t>
  </si>
  <si>
    <t>объем покупаемой тепловой энергии</t>
  </si>
  <si>
    <t>м)</t>
  </si>
  <si>
    <t>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методом);</t>
  </si>
  <si>
    <t>объем тепловой энергии отпущенный потребителям</t>
  </si>
  <si>
    <t>объем тепловой энергии отпущенный потребителям по приборам учета</t>
  </si>
  <si>
    <t>объем тепловой энергии отпущенный потребителям по нормативам</t>
  </si>
  <si>
    <t>н)</t>
  </si>
  <si>
    <t>о технологических потерях тепловой энергии при передаче по тепловым сетям;</t>
  </si>
  <si>
    <t>уровень потерь тепловой энергии в сетях</t>
  </si>
  <si>
    <t>%</t>
  </si>
  <si>
    <t>о)</t>
  </si>
  <si>
    <t>о протяженности магистральных сетей и тепловых вводов (в однотрубном исчислении);</t>
  </si>
  <si>
    <t>протяженность магистральных сетей</t>
  </si>
  <si>
    <t>км</t>
  </si>
  <si>
    <t>п)</t>
  </si>
  <si>
    <t>о протяженности разводящих сетей (в однотрубном исчислении);</t>
  </si>
  <si>
    <t>протяженность разводящих сетей</t>
  </si>
  <si>
    <t>протяженность тепловых вводов</t>
  </si>
  <si>
    <t xml:space="preserve"> -</t>
  </si>
  <si>
    <t>р)</t>
  </si>
  <si>
    <t>о количестве теплоэлектростанций;</t>
  </si>
  <si>
    <t>количество теплоэлектростанций</t>
  </si>
  <si>
    <t>шт.</t>
  </si>
  <si>
    <t>с)</t>
  </si>
  <si>
    <t>о количестве тепловых станций и котельных;</t>
  </si>
  <si>
    <t>количество тепловых станций</t>
  </si>
  <si>
    <t>количество котельных</t>
  </si>
  <si>
    <t>т)</t>
  </si>
  <si>
    <t>о количестве тепловых пунктов;</t>
  </si>
  <si>
    <t>количество тепловых пунктов</t>
  </si>
  <si>
    <t>у)</t>
  </si>
  <si>
    <t>о среднесписочной численности основного производственного персонала;</t>
  </si>
  <si>
    <t>среднесписочная численность основного производственного персонала</t>
  </si>
  <si>
    <t>чел.</t>
  </si>
  <si>
    <t>ф)</t>
  </si>
  <si>
    <t>об удельном расходе условного топлива на единицу тепловой энергии, отпускаемой в тепловую сеть</t>
  </si>
  <si>
    <t>удельный расход условного топлива на единицу тепловой энергии, отпускаемой в тепловую сеть</t>
  </si>
  <si>
    <t>кг у.т./Гкал</t>
  </si>
  <si>
    <t>х)</t>
  </si>
  <si>
    <t>об удельном расходе электрической энергии на единицу тепловой энергии, отпускаемой в тепловую сеть</t>
  </si>
  <si>
    <t>удельный расход электроэнергии на единицу тепловой энергии, отпускаемой в тепловую сеть</t>
  </si>
  <si>
    <t>кВтч/Гкал.</t>
  </si>
  <si>
    <t>ц)</t>
  </si>
  <si>
    <t>об удельном расходе холодной воды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</si>
  <si>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</si>
  <si>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куб.м/Гкал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</si>
</sst>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8.421875" style="53" customWidth="1"/>
    <col min="2" max="2" width="51.7109375" style="0" customWidth="1"/>
    <col min="3" max="3" width="26.421875" style="0" customWidth="1"/>
    <col min="4" max="4" width="17.28125" style="0" customWidth="1"/>
    <col min="5" max="5" width="17.28125" style="53" customWidth="1"/>
  </cols>
  <sheetData>
    <row r="1" spans="1:5" s="2" customFormat="1" ht="18.75">
      <c r="A1" s="1" t="s">
        <v>0</v>
      </c>
      <c r="B1" s="1"/>
      <c r="C1" s="1"/>
      <c r="D1" s="1"/>
      <c r="E1" s="1"/>
    </row>
    <row r="2" spans="1:5" s="2" customFormat="1" ht="18.75">
      <c r="A2" s="1" t="s">
        <v>1</v>
      </c>
      <c r="B2" s="1"/>
      <c r="C2" s="1"/>
      <c r="D2" s="1"/>
      <c r="E2" s="1"/>
    </row>
    <row r="3" spans="1:5" s="2" customFormat="1" ht="18.75">
      <c r="A3" s="1" t="s">
        <v>2</v>
      </c>
      <c r="B3" s="1"/>
      <c r="C3" s="1"/>
      <c r="D3" s="1"/>
      <c r="E3" s="1"/>
    </row>
    <row r="4" spans="1:5" s="2" customFormat="1" ht="18.75">
      <c r="A4" s="1" t="s">
        <v>3</v>
      </c>
      <c r="B4" s="1"/>
      <c r="C4" s="1"/>
      <c r="D4" s="1"/>
      <c r="E4" s="1"/>
    </row>
    <row r="5" spans="1:5" s="2" customFormat="1" ht="15">
      <c r="A5" s="3"/>
      <c r="E5" s="3"/>
    </row>
    <row r="6" spans="1:6" ht="110.25">
      <c r="A6" s="4" t="s">
        <v>4</v>
      </c>
      <c r="B6" s="4" t="s">
        <v>5</v>
      </c>
      <c r="C6" s="4" t="s">
        <v>6</v>
      </c>
      <c r="D6" s="5" t="s">
        <v>7</v>
      </c>
      <c r="E6" s="5" t="s">
        <v>8</v>
      </c>
      <c r="F6" s="6"/>
    </row>
    <row r="7" spans="1:6" ht="90" customHeight="1">
      <c r="A7" s="7" t="s">
        <v>9</v>
      </c>
      <c r="B7" s="8" t="s">
        <v>10</v>
      </c>
      <c r="C7" s="9" t="s">
        <v>11</v>
      </c>
      <c r="D7" s="10" t="s">
        <v>12</v>
      </c>
      <c r="E7" s="11"/>
      <c r="F7" s="6"/>
    </row>
    <row r="8" spans="1:6" ht="49.5" customHeight="1">
      <c r="A8" s="7" t="s">
        <v>13</v>
      </c>
      <c r="B8" s="8" t="s">
        <v>14</v>
      </c>
      <c r="C8" s="8" t="s">
        <v>15</v>
      </c>
      <c r="D8" s="12" t="s">
        <v>16</v>
      </c>
      <c r="E8" s="13">
        <v>410080.615</v>
      </c>
      <c r="F8" s="6"/>
    </row>
    <row r="9" spans="1:6" ht="52.5" customHeight="1">
      <c r="A9" s="7" t="s">
        <v>17</v>
      </c>
      <c r="B9" s="8" t="s">
        <v>18</v>
      </c>
      <c r="C9" s="8" t="s">
        <v>19</v>
      </c>
      <c r="D9" s="7" t="s">
        <v>16</v>
      </c>
      <c r="E9" s="14">
        <f>459391.856-40221.179</f>
        <v>419170.677</v>
      </c>
      <c r="F9" s="6"/>
    </row>
    <row r="10" spans="1:6" ht="45.75" customHeight="1">
      <c r="A10" s="7"/>
      <c r="B10" s="8" t="s">
        <v>20</v>
      </c>
      <c r="C10" s="8" t="s">
        <v>21</v>
      </c>
      <c r="D10" s="7" t="s">
        <v>16</v>
      </c>
      <c r="E10" s="15" t="s">
        <v>22</v>
      </c>
      <c r="F10" s="6"/>
    </row>
    <row r="11" spans="1:8" ht="50.25" customHeight="1">
      <c r="A11" s="16"/>
      <c r="B11" s="17" t="s">
        <v>23</v>
      </c>
      <c r="C11" s="8" t="s">
        <v>24</v>
      </c>
      <c r="D11" s="7" t="s">
        <v>16</v>
      </c>
      <c r="E11" s="18">
        <v>114242.69</v>
      </c>
      <c r="F11" s="6"/>
      <c r="H11" s="19"/>
    </row>
    <row r="12" spans="1:6" ht="50.25" customHeight="1">
      <c r="A12" s="20"/>
      <c r="B12" s="21"/>
      <c r="C12" s="8" t="s">
        <v>25</v>
      </c>
      <c r="D12" s="7" t="s">
        <v>26</v>
      </c>
      <c r="E12" s="15">
        <v>43694.38</v>
      </c>
      <c r="F12" s="6"/>
    </row>
    <row r="13" spans="1:6" ht="50.25" customHeight="1">
      <c r="A13" s="22"/>
      <c r="B13" s="23"/>
      <c r="C13" s="8" t="s">
        <v>27</v>
      </c>
      <c r="D13" s="7" t="s">
        <v>28</v>
      </c>
      <c r="E13" s="18">
        <f>E11/E12*1000</f>
        <v>2614.5854455424246</v>
      </c>
      <c r="F13" s="6"/>
    </row>
    <row r="14" spans="1:6" ht="50.25" customHeight="1">
      <c r="A14" s="16"/>
      <c r="B14" s="17" t="s">
        <v>29</v>
      </c>
      <c r="C14" s="8" t="s">
        <v>30</v>
      </c>
      <c r="D14" s="7" t="s">
        <v>16</v>
      </c>
      <c r="E14" s="18">
        <v>41894.041</v>
      </c>
      <c r="F14" s="6"/>
    </row>
    <row r="15" spans="1:6" ht="50.25" customHeight="1">
      <c r="A15" s="20"/>
      <c r="B15" s="21"/>
      <c r="C15" s="8" t="s">
        <v>31</v>
      </c>
      <c r="D15" s="7" t="s">
        <v>32</v>
      </c>
      <c r="E15" s="24">
        <f>12198.768+81.096</f>
        <v>12279.864</v>
      </c>
      <c r="F15" s="6"/>
    </row>
    <row r="16" spans="1:6" ht="50.25" customHeight="1">
      <c r="A16" s="22"/>
      <c r="B16" s="23"/>
      <c r="C16" s="8" t="s">
        <v>33</v>
      </c>
      <c r="D16" s="7" t="s">
        <v>34</v>
      </c>
      <c r="E16" s="24">
        <f>E14/E15</f>
        <v>3.4116046399210935</v>
      </c>
      <c r="F16" s="6"/>
    </row>
    <row r="17" spans="1:6" ht="50.25" customHeight="1">
      <c r="A17" s="12"/>
      <c r="B17" s="25" t="s">
        <v>35</v>
      </c>
      <c r="C17" s="8" t="s">
        <v>36</v>
      </c>
      <c r="D17" s="7" t="s">
        <v>16</v>
      </c>
      <c r="E17" s="18">
        <v>31259.52</v>
      </c>
      <c r="F17" s="6"/>
    </row>
    <row r="18" spans="1:6" ht="50.25" customHeight="1">
      <c r="A18" s="7"/>
      <c r="B18" s="8" t="s">
        <v>37</v>
      </c>
      <c r="C18" s="8" t="s">
        <v>38</v>
      </c>
      <c r="D18" s="7" t="s">
        <v>16</v>
      </c>
      <c r="E18" s="18">
        <v>610.58</v>
      </c>
      <c r="F18" s="6"/>
    </row>
    <row r="19" spans="1:6" ht="50.25" customHeight="1">
      <c r="A19" s="16"/>
      <c r="B19" s="17" t="s">
        <v>39</v>
      </c>
      <c r="C19" s="8" t="s">
        <v>40</v>
      </c>
      <c r="D19" s="7" t="s">
        <v>16</v>
      </c>
      <c r="E19" s="18">
        <f>34675.89+7016.56</f>
        <v>41692.45</v>
      </c>
      <c r="F19" s="6"/>
    </row>
    <row r="20" spans="1:6" ht="50.25" customHeight="1">
      <c r="A20" s="22"/>
      <c r="B20" s="23"/>
      <c r="C20" s="8" t="s">
        <v>41</v>
      </c>
      <c r="D20" s="7" t="s">
        <v>16</v>
      </c>
      <c r="E20" s="18">
        <f>1613.94+10600.01</f>
        <v>12213.95</v>
      </c>
      <c r="F20" s="6"/>
    </row>
    <row r="21" spans="1:6" ht="50.25" customHeight="1">
      <c r="A21" s="16"/>
      <c r="B21" s="17" t="s">
        <v>42</v>
      </c>
      <c r="C21" s="8" t="s">
        <v>43</v>
      </c>
      <c r="D21" s="7" t="s">
        <v>16</v>
      </c>
      <c r="E21" s="18">
        <v>27933.29</v>
      </c>
      <c r="F21" s="6"/>
    </row>
    <row r="22" spans="1:6" ht="50.25" customHeight="1">
      <c r="A22" s="22"/>
      <c r="B22" s="23"/>
      <c r="C22" s="8" t="s">
        <v>44</v>
      </c>
      <c r="D22" s="7" t="s">
        <v>16</v>
      </c>
      <c r="E22" s="18">
        <v>13174.28</v>
      </c>
      <c r="F22" s="6"/>
    </row>
    <row r="23" spans="1:6" ht="50.25" customHeight="1">
      <c r="A23" s="7"/>
      <c r="B23" s="8" t="s">
        <v>45</v>
      </c>
      <c r="C23" s="8" t="s">
        <v>46</v>
      </c>
      <c r="D23" s="7" t="s">
        <v>16</v>
      </c>
      <c r="E23" s="18">
        <v>13021.67</v>
      </c>
      <c r="F23" s="6"/>
    </row>
    <row r="24" spans="1:6" ht="50.25" customHeight="1">
      <c r="A24" s="7"/>
      <c r="B24" s="8" t="s">
        <v>47</v>
      </c>
      <c r="C24" s="8" t="s">
        <v>48</v>
      </c>
      <c r="D24" s="7" t="s">
        <v>16</v>
      </c>
      <c r="E24" s="18">
        <f>5065.15+5935.34+42427.99</f>
        <v>53428.479999999996</v>
      </c>
      <c r="F24" s="6"/>
    </row>
    <row r="25" spans="1:6" ht="50.25" customHeight="1">
      <c r="A25" s="26"/>
      <c r="B25" s="8" t="s">
        <v>49</v>
      </c>
      <c r="C25" s="8" t="s">
        <v>50</v>
      </c>
      <c r="D25" s="7" t="s">
        <v>16</v>
      </c>
      <c r="E25" s="18">
        <f>3963.64+4560.605+10177.027+1304.745+53.523+264.814+12975.963</f>
        <v>33300.316999999995</v>
      </c>
      <c r="F25" s="6"/>
    </row>
    <row r="26" spans="1:6" ht="50.25" customHeight="1">
      <c r="A26" s="26"/>
      <c r="B26" s="8" t="s">
        <v>51</v>
      </c>
      <c r="C26" s="8" t="s">
        <v>52</v>
      </c>
      <c r="D26" s="7" t="s">
        <v>16</v>
      </c>
      <c r="E26" s="18">
        <f>410.48+573.767+930.26+5252.24+447.01+195+91.04+175.673+31.37+22.694+1228.81+262.35+1405.9+79.9</f>
        <v>11106.493999999999</v>
      </c>
      <c r="F26" s="6"/>
    </row>
    <row r="27" spans="1:6" ht="50.25" customHeight="1">
      <c r="A27" s="7" t="s">
        <v>53</v>
      </c>
      <c r="B27" s="8" t="s">
        <v>54</v>
      </c>
      <c r="C27" s="8" t="s">
        <v>55</v>
      </c>
      <c r="D27" s="7" t="s">
        <v>16</v>
      </c>
      <c r="E27" s="18">
        <f>E8-E9</f>
        <v>-9090.062000000034</v>
      </c>
      <c r="F27" s="6"/>
    </row>
    <row r="28" spans="1:6" ht="50.25" customHeight="1">
      <c r="A28" s="27" t="s">
        <v>56</v>
      </c>
      <c r="B28" s="28" t="s">
        <v>57</v>
      </c>
      <c r="C28" s="8" t="s">
        <v>58</v>
      </c>
      <c r="D28" s="7" t="s">
        <v>16</v>
      </c>
      <c r="E28" s="14">
        <v>-4433.67</v>
      </c>
      <c r="F28" s="6"/>
    </row>
    <row r="29" spans="1:5" s="33" customFormat="1" ht="50.25" customHeight="1">
      <c r="A29" s="29" t="s">
        <v>59</v>
      </c>
      <c r="B29" s="30" t="s">
        <v>60</v>
      </c>
      <c r="C29" s="31" t="s">
        <v>61</v>
      </c>
      <c r="D29" s="32" t="s">
        <v>16</v>
      </c>
      <c r="E29" s="14">
        <v>485842.65</v>
      </c>
    </row>
    <row r="30" spans="1:5" s="33" customFormat="1" ht="50.25" customHeight="1">
      <c r="A30" s="34"/>
      <c r="B30" s="35"/>
      <c r="C30" s="31" t="s">
        <v>62</v>
      </c>
      <c r="D30" s="32" t="s">
        <v>16</v>
      </c>
      <c r="E30" s="14">
        <v>508722.38</v>
      </c>
    </row>
    <row r="31" spans="1:7" s="33" customFormat="1" ht="50.25" customHeight="1">
      <c r="A31" s="36" t="s">
        <v>63</v>
      </c>
      <c r="B31" s="37" t="s">
        <v>64</v>
      </c>
      <c r="C31" s="31" t="s">
        <v>65</v>
      </c>
      <c r="D31" s="32" t="s">
        <v>66</v>
      </c>
      <c r="E31" s="38">
        <v>301.81</v>
      </c>
      <c r="G31" s="39"/>
    </row>
    <row r="32" spans="1:7" s="33" customFormat="1" ht="50.25" customHeight="1">
      <c r="A32" s="36" t="s">
        <v>67</v>
      </c>
      <c r="B32" s="37" t="s">
        <v>68</v>
      </c>
      <c r="C32" s="31" t="s">
        <v>69</v>
      </c>
      <c r="D32" s="32" t="s">
        <v>66</v>
      </c>
      <c r="E32" s="38">
        <v>208.41</v>
      </c>
      <c r="G32" s="39"/>
    </row>
    <row r="33" spans="1:7" s="33" customFormat="1" ht="50.25" customHeight="1">
      <c r="A33" s="32" t="s">
        <v>70</v>
      </c>
      <c r="B33" s="40" t="s">
        <v>71</v>
      </c>
      <c r="C33" s="40" t="s">
        <v>72</v>
      </c>
      <c r="D33" s="32" t="s">
        <v>73</v>
      </c>
      <c r="E33" s="41">
        <v>328.642</v>
      </c>
      <c r="G33" s="39"/>
    </row>
    <row r="34" spans="1:7" s="33" customFormat="1" ht="50.25" customHeight="1">
      <c r="A34" s="32" t="s">
        <v>74</v>
      </c>
      <c r="B34" s="40" t="s">
        <v>75</v>
      </c>
      <c r="C34" s="40" t="s">
        <v>76</v>
      </c>
      <c r="D34" s="32" t="s">
        <v>73</v>
      </c>
      <c r="E34" s="14">
        <v>0</v>
      </c>
      <c r="G34" s="39"/>
    </row>
    <row r="35" spans="1:7" s="33" customFormat="1" ht="50.25" customHeight="1">
      <c r="A35" s="29" t="s">
        <v>77</v>
      </c>
      <c r="B35" s="30" t="s">
        <v>78</v>
      </c>
      <c r="C35" s="40" t="s">
        <v>79</v>
      </c>
      <c r="D35" s="32" t="s">
        <v>73</v>
      </c>
      <c r="E35" s="41">
        <f>171.801753+65.731</f>
        <v>237.53275299999999</v>
      </c>
      <c r="G35" s="39"/>
    </row>
    <row r="36" spans="1:7" s="33" customFormat="1" ht="50.25" customHeight="1">
      <c r="A36" s="42"/>
      <c r="B36" s="43"/>
      <c r="C36" s="40" t="s">
        <v>80</v>
      </c>
      <c r="D36" s="32" t="s">
        <v>73</v>
      </c>
      <c r="E36" s="41">
        <v>48.945</v>
      </c>
      <c r="G36" s="39"/>
    </row>
    <row r="37" spans="1:7" s="33" customFormat="1" ht="50.25" customHeight="1">
      <c r="A37" s="34"/>
      <c r="B37" s="35"/>
      <c r="C37" s="40" t="s">
        <v>81</v>
      </c>
      <c r="D37" s="32" t="s">
        <v>73</v>
      </c>
      <c r="E37" s="41">
        <f>188.588</f>
        <v>188.588</v>
      </c>
      <c r="G37" s="39"/>
    </row>
    <row r="38" spans="1:7" s="33" customFormat="1" ht="50.25" customHeight="1">
      <c r="A38" s="32" t="s">
        <v>82</v>
      </c>
      <c r="B38" s="40" t="s">
        <v>83</v>
      </c>
      <c r="C38" s="40" t="s">
        <v>84</v>
      </c>
      <c r="D38" s="32" t="s">
        <v>85</v>
      </c>
      <c r="E38" s="14">
        <v>14</v>
      </c>
      <c r="G38" s="39"/>
    </row>
    <row r="39" spans="1:7" s="33" customFormat="1" ht="50.25" customHeight="1">
      <c r="A39" s="44" t="s">
        <v>86</v>
      </c>
      <c r="B39" s="40" t="s">
        <v>87</v>
      </c>
      <c r="C39" s="40" t="s">
        <v>88</v>
      </c>
      <c r="D39" s="32" t="s">
        <v>89</v>
      </c>
      <c r="E39" s="41">
        <v>27.04</v>
      </c>
      <c r="G39" s="39"/>
    </row>
    <row r="40" spans="1:7" s="33" customFormat="1" ht="50.25" customHeight="1">
      <c r="A40" s="45" t="s">
        <v>90</v>
      </c>
      <c r="B40" s="30" t="s">
        <v>91</v>
      </c>
      <c r="C40" s="40" t="s">
        <v>92</v>
      </c>
      <c r="D40" s="32" t="s">
        <v>89</v>
      </c>
      <c r="E40" s="41">
        <v>198.72</v>
      </c>
      <c r="G40" s="39"/>
    </row>
    <row r="41" spans="1:7" s="33" customFormat="1" ht="50.25" customHeight="1">
      <c r="A41" s="46"/>
      <c r="B41" s="35"/>
      <c r="C41" s="40" t="s">
        <v>93</v>
      </c>
      <c r="D41" s="32" t="s">
        <v>89</v>
      </c>
      <c r="E41" s="14" t="s">
        <v>94</v>
      </c>
      <c r="G41" s="39"/>
    </row>
    <row r="42" spans="1:7" s="33" customFormat="1" ht="50.25" customHeight="1">
      <c r="A42" s="44" t="s">
        <v>95</v>
      </c>
      <c r="B42" s="40" t="s">
        <v>96</v>
      </c>
      <c r="C42" s="40" t="s">
        <v>97</v>
      </c>
      <c r="D42" s="32" t="s">
        <v>98</v>
      </c>
      <c r="E42" s="14" t="s">
        <v>94</v>
      </c>
      <c r="G42" s="39"/>
    </row>
    <row r="43" spans="1:7" s="33" customFormat="1" ht="50.25" customHeight="1">
      <c r="A43" s="45" t="s">
        <v>99</v>
      </c>
      <c r="B43" s="30" t="s">
        <v>100</v>
      </c>
      <c r="C43" s="40" t="s">
        <v>101</v>
      </c>
      <c r="D43" s="32" t="s">
        <v>98</v>
      </c>
      <c r="E43" s="14" t="s">
        <v>94</v>
      </c>
      <c r="G43" s="39"/>
    </row>
    <row r="44" spans="1:7" s="33" customFormat="1" ht="50.25" customHeight="1">
      <c r="A44" s="46"/>
      <c r="B44" s="35"/>
      <c r="C44" s="40" t="s">
        <v>102</v>
      </c>
      <c r="D44" s="32" t="s">
        <v>98</v>
      </c>
      <c r="E44" s="14">
        <v>3</v>
      </c>
      <c r="G44" s="39"/>
    </row>
    <row r="45" spans="1:7" s="33" customFormat="1" ht="50.25" customHeight="1">
      <c r="A45" s="47" t="s">
        <v>103</v>
      </c>
      <c r="B45" s="40" t="s">
        <v>104</v>
      </c>
      <c r="C45" s="40" t="s">
        <v>105</v>
      </c>
      <c r="D45" s="32" t="s">
        <v>98</v>
      </c>
      <c r="E45" s="14">
        <f>16+18</f>
        <v>34</v>
      </c>
      <c r="G45" s="39"/>
    </row>
    <row r="46" spans="1:7" ht="50.25" customHeight="1">
      <c r="A46" s="7" t="s">
        <v>106</v>
      </c>
      <c r="B46" s="8" t="s">
        <v>107</v>
      </c>
      <c r="C46" s="8" t="s">
        <v>108</v>
      </c>
      <c r="D46" s="7" t="s">
        <v>109</v>
      </c>
      <c r="E46" s="14">
        <v>94</v>
      </c>
      <c r="F46" s="6"/>
      <c r="G46" s="48"/>
    </row>
    <row r="47" spans="1:7" s="33" customFormat="1" ht="50.25" customHeight="1">
      <c r="A47" s="32" t="s">
        <v>110</v>
      </c>
      <c r="B47" s="40" t="s">
        <v>111</v>
      </c>
      <c r="C47" s="40" t="s">
        <v>112</v>
      </c>
      <c r="D47" s="32" t="s">
        <v>113</v>
      </c>
      <c r="E47" s="38">
        <f>E12*1.2467/E33</f>
        <v>165.75417489547894</v>
      </c>
      <c r="G47" s="39"/>
    </row>
    <row r="48" spans="1:7" s="33" customFormat="1" ht="50.25" customHeight="1">
      <c r="A48" s="32" t="s">
        <v>114</v>
      </c>
      <c r="B48" s="40" t="s">
        <v>115</v>
      </c>
      <c r="C48" s="40" t="s">
        <v>116</v>
      </c>
      <c r="D48" s="32" t="s">
        <v>117</v>
      </c>
      <c r="E48" s="38">
        <f>E15/E33</f>
        <v>37.365473676523386</v>
      </c>
      <c r="G48" s="39"/>
    </row>
    <row r="49" spans="1:7" s="33" customFormat="1" ht="50.25" customHeight="1">
      <c r="A49" s="32" t="s">
        <v>118</v>
      </c>
      <c r="B49" s="40" t="s">
        <v>119</v>
      </c>
      <c r="C49" s="40" t="s">
        <v>120</v>
      </c>
      <c r="D49" s="32" t="s">
        <v>121</v>
      </c>
      <c r="E49" s="38">
        <f>946.971/E33</f>
        <v>2.881466763225638</v>
      </c>
      <c r="G49" s="39"/>
    </row>
    <row r="50" spans="1:6" ht="15.75">
      <c r="A50" s="49"/>
      <c r="B50" s="50"/>
      <c r="C50" s="50"/>
      <c r="D50" s="49"/>
      <c r="E50" s="49"/>
      <c r="F50" s="6"/>
    </row>
    <row r="51" spans="1:6" ht="15.75">
      <c r="A51" s="51"/>
      <c r="B51" s="49"/>
      <c r="C51" s="51"/>
      <c r="D51" s="49"/>
      <c r="E51" s="52"/>
      <c r="F51" s="6"/>
    </row>
    <row r="52" spans="1:6" ht="15">
      <c r="A52" s="52"/>
      <c r="B52" s="6"/>
      <c r="C52" s="6"/>
      <c r="D52" s="6"/>
      <c r="E52" s="52"/>
      <c r="F52" s="6"/>
    </row>
    <row r="53" spans="1:6" ht="15">
      <c r="A53" s="52"/>
      <c r="B53" s="6"/>
      <c r="C53" s="6"/>
      <c r="D53" s="6"/>
      <c r="E53" s="52"/>
      <c r="F53" s="6"/>
    </row>
  </sheetData>
  <sheetProtection/>
  <mergeCells count="21">
    <mergeCell ref="A43:A44"/>
    <mergeCell ref="B43:B44"/>
    <mergeCell ref="A29:A30"/>
    <mergeCell ref="B29:B30"/>
    <mergeCell ref="A35:A37"/>
    <mergeCell ref="B35:B37"/>
    <mergeCell ref="A40:A41"/>
    <mergeCell ref="B40:B41"/>
    <mergeCell ref="A14:A16"/>
    <mergeCell ref="B14:B16"/>
    <mergeCell ref="A19:A20"/>
    <mergeCell ref="B19:B20"/>
    <mergeCell ref="A21:A22"/>
    <mergeCell ref="B21:B22"/>
    <mergeCell ref="A1:E1"/>
    <mergeCell ref="A2:E2"/>
    <mergeCell ref="A3:E3"/>
    <mergeCell ref="A4:E4"/>
    <mergeCell ref="D7:E7"/>
    <mergeCell ref="A11:A13"/>
    <mergeCell ref="B11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peo00</dc:creator>
  <cp:keywords/>
  <dc:description/>
  <cp:lastModifiedBy>peo00</cp:lastModifiedBy>
  <dcterms:created xsi:type="dcterms:W3CDTF">2015-05-08T07:36:12Z</dcterms:created>
  <dcterms:modified xsi:type="dcterms:W3CDTF">2015-05-08T07:37:48Z</dcterms:modified>
  <cp:category/>
  <cp:version/>
  <cp:contentType/>
  <cp:contentStatus/>
</cp:coreProperties>
</file>