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п.ремонт 2011 ТС" sheetId="1" r:id="rId1"/>
    <sheet name="кап.ремонт 2011 ХВС" sheetId="2" r:id="rId2"/>
    <sheet name="кап.ремонт 2011 ВО" sheetId="3" r:id="rId3"/>
  </sheets>
  <definedNames/>
  <calcPr fullCalcOnLoad="1"/>
</workbook>
</file>

<file path=xl/sharedStrings.xml><?xml version="1.0" encoding="utf-8"?>
<sst xmlns="http://schemas.openxmlformats.org/spreadsheetml/2006/main" count="425" uniqueCount="229">
  <si>
    <t>УТВЕРЖДАЮ:</t>
  </si>
  <si>
    <t>Директор ЛГ МУП "УТВиВ"</t>
  </si>
  <si>
    <t>Справка о финансировании и освоении капитальных вложений</t>
  </si>
  <si>
    <t>по источникам тепловой энергии (производство тепловой энергии)</t>
  </si>
  <si>
    <t>(тыс. руб.)</t>
  </si>
  <si>
    <t>Наименование строек</t>
  </si>
  <si>
    <t xml:space="preserve">Утверждено на базовый период 2011г, </t>
  </si>
  <si>
    <t>В течение базового периода 2011г</t>
  </si>
  <si>
    <t>Остаток финансирования</t>
  </si>
  <si>
    <t>План
на период регулирования 2013 г.</t>
  </si>
  <si>
    <t>Источник финансирования</t>
  </si>
  <si>
    <t>освоено фактически</t>
  </si>
  <si>
    <t>профинан-сировано</t>
  </si>
  <si>
    <t>Всего</t>
  </si>
  <si>
    <t>в т.ч.</t>
  </si>
  <si>
    <t>амортизация</t>
  </si>
  <si>
    <t xml:space="preserve">кап ремонт </t>
  </si>
  <si>
    <t>целевые</t>
  </si>
  <si>
    <t>участок №1 (котельная №1 ДЕВ/ДЕ -25-14 ГМ)</t>
  </si>
  <si>
    <t>Капитальный ремонт электродвигателей</t>
  </si>
  <si>
    <t>кап ремонт за счет средств, связанных с производством работ</t>
  </si>
  <si>
    <t>Капитальный ремонт котла №3 и перевод его на прямоточную циркуляцию с подводящими трубопроводами</t>
  </si>
  <si>
    <t>Капитальный ремонт котла №4</t>
  </si>
  <si>
    <t>Капитальный ремонт котла №1котельной №1</t>
  </si>
  <si>
    <t>целевые средства МО Сургутский район, МО г.п. Лянтор</t>
  </si>
  <si>
    <t>Капитальный ремонт дымовых труб №3,4 котлеьной №1  - 2 ед.</t>
  </si>
  <si>
    <t>Установка частотных регуляторов на подпиточные насосы  №№ 2,4 (в части приобретения)</t>
  </si>
  <si>
    <t>План - амортизационные отчисления; факт - целевые средства МО Сургутский район</t>
  </si>
  <si>
    <t>Установка частотных регуляторов на подпиточные насосы  №№ 2,4 (в части монтажа)</t>
  </si>
  <si>
    <t>амортизационные отчисления</t>
  </si>
  <si>
    <t>Приобретение насосов "Grundfos" в комплекте с частотным регулятором</t>
  </si>
  <si>
    <t>Монтаж  насосов "Grundfos" в кромплекте с частотным регулятором</t>
  </si>
  <si>
    <t>ПИР реконструкции сетей электроснабжения, ПИР установки насосов "Grundfos"</t>
  </si>
  <si>
    <t xml:space="preserve">Приобретение электрооборудования для монтажа насосов "Grundfos" </t>
  </si>
  <si>
    <t>ПИР по устройству пожарной сигнализациии котельной №1</t>
  </si>
  <si>
    <t>Приобретение частотного регулятора для дымососа котла №6 (в части приобретения)</t>
  </si>
  <si>
    <t>целевые средства МО Сургутский район</t>
  </si>
  <si>
    <t>Приобретение частотного регулятора для дымососа котла №6 (в части монтажа)</t>
  </si>
  <si>
    <t>0</t>
  </si>
  <si>
    <t>Приобретение и монтаж счетчика на подпиточную линию</t>
  </si>
  <si>
    <t xml:space="preserve">Приобретение охладителя выпара </t>
  </si>
  <si>
    <t xml:space="preserve">Приобретение насосного агрегата К-100-80-160 (блок №2) </t>
  </si>
  <si>
    <t>Замена питательного насоса ЦНСг 60-198 с электродвигателем 55 кВт 3000 об/мин</t>
  </si>
  <si>
    <t>Капитальный ремонт котла №3,5</t>
  </si>
  <si>
    <t>Капитальный ремонт изоляции деаэратора ДА-50 - 4 ед.</t>
  </si>
  <si>
    <t>Конструктивные решения усиления и восстановления несущих конструкций здания (блок-понтона№3) котельной 1</t>
  </si>
  <si>
    <t>Приобретение и монтаж насоса "Grundfos"NKG 200-150-315/292  G = 1200 м3 в комплекте с частотным регулятором - 1 насос</t>
  </si>
  <si>
    <r>
      <t xml:space="preserve">амортизационные отчисления </t>
    </r>
    <r>
      <rPr>
        <b/>
        <sz val="11"/>
        <rFont val="Times New Roman"/>
        <family val="1"/>
      </rPr>
      <t>**</t>
    </r>
  </si>
  <si>
    <t>Приобретение и монтаж  пластинчатых теплообменников  системы ХВО блока №1 вместо кожухо-трубчатых теплообмеников   - 3 шт</t>
  </si>
  <si>
    <t>участок №2 (котельная №2 ДЕВ -25-14 ГМ)</t>
  </si>
  <si>
    <r>
      <t xml:space="preserve">Капитальный ремонт котлов №№ 3,4 </t>
    </r>
    <r>
      <rPr>
        <b/>
        <i/>
        <sz val="9"/>
        <rFont val="Times New Roman"/>
        <family val="1"/>
      </rPr>
      <t>(отремонтирован 1 котел №3)</t>
    </r>
  </si>
  <si>
    <r>
      <t>план - кап ремонт за счет средств, связанных с производством работ; факт  - целевые средства МО Сургутский район, МО г.п. Лянтор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 части кап ремонта котла № 3</t>
    </r>
  </si>
  <si>
    <t>Приобретение и монтаж насоса "Grundfos"NKG 200-150-315/292  G = 1200 м3 в комплекте с частотным регулятором</t>
  </si>
  <si>
    <t>2535,68</t>
  </si>
  <si>
    <t xml:space="preserve">Приобретение газовых задвижек Ду 200 мм </t>
  </si>
  <si>
    <t>561,6</t>
  </si>
  <si>
    <t>ПИР по устройству пожарной сигнализациии котельной №2</t>
  </si>
  <si>
    <t xml:space="preserve">Капитальный ремонт котла №4 </t>
  </si>
  <si>
    <t xml:space="preserve">Капитальный ремонт слесарного помещения </t>
  </si>
  <si>
    <t>2009года -смету уточнить</t>
  </si>
  <si>
    <t>Капитальный ремонт изоляции деаэратора ДА-50 - 2 ед.</t>
  </si>
  <si>
    <t>участок №3 (котельная №3 КВГМ-50)</t>
  </si>
  <si>
    <t>Ремонт наружной и внутренней изоляции дымоходов котлов №№1-3</t>
  </si>
  <si>
    <t>Приобретение солевого насоса Х-50-32-125СД</t>
  </si>
  <si>
    <t>Приобретение вентилятора ВДН-15 в комплекте с электродвигателем 75 кВт 1000 об/мин котельной №3</t>
  </si>
  <si>
    <t>Приобретение электродвигателя 90 кВт 585 об/мин к дымососу ДН-21ГМ котельной №3</t>
  </si>
  <si>
    <t>Приобретение и замена задвижек на всасе сетевых насосов Ду 400 мм котельной №3</t>
  </si>
  <si>
    <t>Приобретение и замена электро-приводных задвижек на сетевых насосах Ду 400 мм котельной №3</t>
  </si>
  <si>
    <t>Приобретение и замена электро-приводных задвижек на сетевых насосах Ду 800 мм котельной №3</t>
  </si>
  <si>
    <t>Монтаж  насосов "Grundfos" в комплекте с частотным регулятором</t>
  </si>
  <si>
    <t xml:space="preserve"> </t>
  </si>
  <si>
    <t>ПИР по устройству пожарной сигнализациии котельной №3</t>
  </si>
  <si>
    <t xml:space="preserve">ПИР программного обеспечения системы автоматического регулирования технологических параметров оборудования котельной </t>
  </si>
  <si>
    <t>Частичный капитальный ремонт здания котельной в части замены оконных блоков на современные оконные блоки из конструкций ПВХ</t>
  </si>
  <si>
    <t>Приобретение трубной части для котла КВГМ-50 №1- 1 система</t>
  </si>
  <si>
    <t xml:space="preserve">Капитальный ремонт бетонного пола в котельной </t>
  </si>
  <si>
    <t>Приобретение и монтаж насоса "Grundfos"NKG 200-150-315/292  G = 1200 м3 в комплекте с частотным регулятором - 2 насоса</t>
  </si>
  <si>
    <t>Ремонт железобетонной трубы Н-100 м</t>
  </si>
  <si>
    <t>Приобретение и монтаж  пластинчатых теплообменников  системы ХВО  вместо кожухо-трубчатых теплообмеников   - 2 шт</t>
  </si>
  <si>
    <t>Капитальный ремонт энергосилового оборудования  РУ -10кВ РП-5</t>
  </si>
  <si>
    <t>участок №4 (инженерные сети ТС и ГВС)</t>
  </si>
  <si>
    <t xml:space="preserve">Капитальный ремонт сетей ТС и ГВС на участке "УТ-33 ж.дома № 73 - ж.д.35/1" микрорайон № 1 </t>
  </si>
  <si>
    <t xml:space="preserve">Капитальный ремонт сетей ТС и ГВС на участке  "Ж.дома № 30,31,41,43 " микрорайон № 3 </t>
  </si>
  <si>
    <t xml:space="preserve">Капитальный ремонт сетей ТС и ГВС на участке  "ТК ТЦ "Най" - ТК ж.дома № 17 " микрорайон № 1 </t>
  </si>
  <si>
    <t xml:space="preserve">Капитальный ремонт ТК-318 мик-рорайон № 10, ТК 260 микрорайон № 7 ж.д.4, ТК ДК "Строитель" микрорайон № 6 с заменой трубопроводов, запорной арматуры и несущих элементов камер </t>
  </si>
  <si>
    <t xml:space="preserve">Капитальный ремонт ввода сетей ТС  к ЦТП-6 микрорайона Национальностей Севера </t>
  </si>
  <si>
    <t>Реконструкция магистральных сетей ТС от котельной №3  КВГМ-50 до УТ-2 Ду 800 мм (10-7 мкр)</t>
  </si>
  <si>
    <t>Реконструкция тепловых камер: ТК-128 ж.дома № 27а ул. Эстонских Дорожников, ТК-91 ж.дома № 30 микрорайона №30, ТК-260 ж.дома №4 микрорайона №4</t>
  </si>
  <si>
    <t>Кап. ремонт сетей ТС и ГВС на участке от ЦТП-13  до ж.д.№22,№23,№32 по ул. Набережная</t>
  </si>
  <si>
    <t xml:space="preserve">Капитальный ремонт изоляции сетей ТС ул. Нефтяников, Вахтовый поселок </t>
  </si>
  <si>
    <t>Капитальный ремонт изоляции надземных сетей ТВС на участке  ул. Эстонских дорожников к лыжной базе "Снежинка"</t>
  </si>
  <si>
    <t>Капитальный ремонт  магистральных сетей ТС от котельной №3  КВГМ-50 до УТ-2 Ду 800 мм (10-7 мкр) - 1125 мп (однотрубно)</t>
  </si>
  <si>
    <t xml:space="preserve">Реконструкция магистральных сетей ТВС от котельной № 3 КВГМ-50 до УТ-2 Ду 800 мм (10-7 мкр.): работы по замене защитной изоляции трубопровода </t>
  </si>
  <si>
    <t xml:space="preserve">Капитальный ремонт изоляции сетей ТС ул. Озерная на участке "Котельная №2 - павильон №6" </t>
  </si>
  <si>
    <t xml:space="preserve">Капитальный ремонт инженерных сетей  ТС и ГВС  на участке "УТ-226- ввод в общежитие .№ 38 - УТ-211-ввод ЦТП-7  микрорайон № 6  </t>
  </si>
  <si>
    <t xml:space="preserve">Капитальный ремонт магистральных сетей ТВС от УТ-2 по ул.Эстонских дорожников до УТ-6  ул.В.Кингисеппа- ввод в ЦТП-77(мкр.3) -ввод в ЦТП-56 (мкр.6) </t>
  </si>
  <si>
    <t>Капитальный ремонт сетей ТС и ГВС на участке от ЦТП-51 до УТ-1 микр. №10</t>
  </si>
  <si>
    <t>Капитальный ремонт сетей ТВС от ТК-Б-4-1 до Аптеки  - 228</t>
  </si>
  <si>
    <t xml:space="preserve">Капитальный ремонт сетей от ТК 7-73-1П до ТК 7-73-5П микрорайон №7 </t>
  </si>
  <si>
    <t>Капитальный ремонт сетей ТВС от ТК общежития №33а ул. Эстонских Дорожников до общ. 39</t>
  </si>
  <si>
    <t xml:space="preserve">Капитальный ремонт магистральных сетей от ТК-26М до ЦТП-1 </t>
  </si>
  <si>
    <t xml:space="preserve">амортизация </t>
  </si>
  <si>
    <t>Капитальный ремонт сетей ТС от Нефтяников,7 до ж.д.ул. Строителей №№2,3,4</t>
  </si>
  <si>
    <t>Капитальный ремонт сетей ТС и ГВС на участке от ТК УТ-68 до точки врезки внутривкартальных сетей ТВС по ул. Эстонских Дорожников</t>
  </si>
  <si>
    <t>Капитальный ремонт сетей ТВС от ж.д.№60 до общежития №2 микрорайона 3</t>
  </si>
  <si>
    <t>Капитальный ремонт изоляции наружного магистрального трубопровода сетей ТВС от павильона №6 до ул. Согласия</t>
  </si>
  <si>
    <t>амортизация **</t>
  </si>
  <si>
    <t>Капитальный ремонт изоляции наружных сетей ТВС на участке "УТ-219 ул. Хантейская до УТ-162 ул. Набережная"</t>
  </si>
  <si>
    <t>участок №5 (Центральные тепловые пункты)</t>
  </si>
  <si>
    <t>Реконструкция индивидуальных тепловых пунктов производства горячей воды в подвальных помещениях жилых домов, с автоматизацией производства и монтажом оборудования нового поколения ж.д. №16,17,18,19 мкр.4</t>
  </si>
  <si>
    <t xml:space="preserve">ПИР реконструкции ЦТП производственной базы ЛГ МУП "УТВиВ" </t>
  </si>
  <si>
    <t>Приобретение автоматизированных блочных тепловых пунктов для 80-ти квартирных ж.д.4,5,6,7  мкр. 4</t>
  </si>
  <si>
    <t>амортизационные отчисления**</t>
  </si>
  <si>
    <t>Капитальный ремонт эл. двигателей</t>
  </si>
  <si>
    <t>Приобретение пластинчатых т/обменников  для ЦТП производственной базы - 1 шт.</t>
  </si>
  <si>
    <t>Недоосвоенная сумма амортизационных отчислений за 2011 год</t>
  </si>
  <si>
    <t xml:space="preserve">Начальник ПТО </t>
  </si>
  <si>
    <t>И.А. Белоусова</t>
  </si>
  <si>
    <t xml:space="preserve">ПРИМЕЧАНИЕ: стоимость работ отражается с учетом индекса удорожания </t>
  </si>
  <si>
    <t>по ЛГ МУП "УТВиВ" на 2011 год</t>
  </si>
  <si>
    <t>с 2011г</t>
  </si>
  <si>
    <t xml:space="preserve">Расчет затрат на проведение капитального ремонта </t>
  </si>
  <si>
    <t>Наименование объекта ремонта</t>
  </si>
  <si>
    <t>Сроки исполнения (период)</t>
  </si>
  <si>
    <t>Заработная плата персонала</t>
  </si>
  <si>
    <t>Отчисления на соц.нужды от заработной платы  персонала</t>
  </si>
  <si>
    <t>Стоимость материалов</t>
  </si>
  <si>
    <t>Услуги сторонних организаций по договорам</t>
  </si>
  <si>
    <t>Затраты, всего, в том числе за счет</t>
  </si>
  <si>
    <t>Обоснование цены (договор, смета, акт выполненных работ и т.д.)</t>
  </si>
  <si>
    <t>амортизации</t>
  </si>
  <si>
    <t>других статей себестоимости</t>
  </si>
  <si>
    <t>прибыли</t>
  </si>
  <si>
    <t>инвест. надбавки</t>
  </si>
  <si>
    <t xml:space="preserve">финансирование Муниципального образования </t>
  </si>
  <si>
    <t>Факт 2011 года</t>
  </si>
  <si>
    <t>Участок 10- Подъем воды</t>
  </si>
  <si>
    <t>Покупка погружных насосов "Grundfos"в комплекте со шкафами управлениядля артскважин ВОС №1 - 5 ед.</t>
  </si>
  <si>
    <t>Передано постановлением Администрации  г.п. Лянтор от 28.11.11 № 594</t>
  </si>
  <si>
    <t>Монтаж насосов и шкафов управления "Grundfos"</t>
  </si>
  <si>
    <t>Всего по участку 10:</t>
  </si>
  <si>
    <t>Участок 11- Очистка воды</t>
  </si>
  <si>
    <t>Приобретение частотных преобразо-вателей для насосного оборудования ВОС №1 -4 ед</t>
  </si>
  <si>
    <t>Монтаж преобразователей частоты</t>
  </si>
  <si>
    <t>Дог № 91-юр от 17.09.2011г  ООО "ЭМА"                                                    С/ф № 00000505 от 30.11.11г</t>
  </si>
  <si>
    <t>Выполнение пилотного проекта реконструкции 1-ой очереди ВОС №1</t>
  </si>
  <si>
    <t>Дог № 26-юр от 02.03.2011  НПО ООО "Кавитон"                                                    С/ф № 00000008 от 01.07.11г</t>
  </si>
  <si>
    <t>ПИР системы пожарной сигнализации ВОС №1</t>
  </si>
  <si>
    <t>Дог № 64-юр от 15.06.2011г  ООО "ЭМА"                                                    С/ф № 00000573 от 28.12.11г</t>
  </si>
  <si>
    <t>Всего по участку 11:</t>
  </si>
  <si>
    <t>Участок 12- Транспортировка воды по сетям водоснабжения</t>
  </si>
  <si>
    <t>Капитальный ремонт сетей ХВС на участке  "ТК ТЦ "Най" - ТК ж.дома № 17 " микрорайон № 1</t>
  </si>
  <si>
    <t>Дог№ 51-юр от 12.05.11.ООО"Энергоремонт"                                                  С/ф № 00000022 от 31.07.11г</t>
  </si>
  <si>
    <t xml:space="preserve">Капитальный ремонт ввода сетей ХВС  к ЦТП-6 микрорайона Национальностей Севера </t>
  </si>
  <si>
    <t>Дог№ 51-юр от 12.05.11.ООО"Энергоремонт"                                                  С/ф № 00000023 от 31.07.11г</t>
  </si>
  <si>
    <t>Капитальный ремонт  сетей ХВС от котельной №3  КВГМ-50 до УТ-2 Ду 800 мм (10-7 мкр), Работы по горизонтальному смещению трубопровода для размещения труб теплоснабжения  Ду 800 мм</t>
  </si>
  <si>
    <t>Дог№ 55-юр от 26.05.11.ООО"Систройсервис"                                                  С/ф № 000084 от 26.08.11г</t>
  </si>
  <si>
    <t xml:space="preserve">Реконструкция магитсральных сетей ТВС от котельной № 3 КВГМ-50 до УТ-2 Ду 800 мм (10-7 мкр.): работы по замене защитной изоляции трубопровода </t>
  </si>
  <si>
    <t>Дог№ 80-юр от 06.06.11.ООО "Югратеплоизол"                                                   С/ф № 024 от 01.10.11г</t>
  </si>
  <si>
    <t xml:space="preserve">Капитальный ремонт сетей ХВС на участке от ЦТП-13  до ж.д.№22,№24 ул. Набережная, ж.д.32 ул. Назаргалеева"  </t>
  </si>
  <si>
    <t>Дог№ 50-юр от 12.05.11.ООО"Энергоремонт"                                                  С/ф № 00000027 от 19.08.11г</t>
  </si>
  <si>
    <t>Капитальный ремонт изоляции сетей ХВС ул. Нефтяников, Вахтовый поселок ( без учета ТС)</t>
  </si>
  <si>
    <t>Дог№ 79-юр от 06.06.11.ООО"Энергоремонт"                                                  С/ф № 00000036 от 31.10.11г</t>
  </si>
  <si>
    <t>Капитальный ремонт изоляции сетей ХВС ул. Озерная на участке "Котельная №2 - павильон №6" ( без учета ТС)</t>
  </si>
  <si>
    <t>Дог№ 78-юр от 06.06.11.ООО "Югратеплоизол"                                                   С/ф № 014 от 31.08.11г</t>
  </si>
  <si>
    <t>Дог№ 81-юр от 06.06.11.ООО"Энергоремонт"                                                  С/ф № 00000028 от 31.08.11г</t>
  </si>
  <si>
    <r>
      <t>Капитальный ремонт магистральных сетей ХВС от УТ-6  ул.В.Кингисеппа- ввод в ЦТП-77(мкр.3) -ввод в ЦТП-56 (мкр.6) -618,4</t>
    </r>
    <r>
      <rPr>
        <sz val="10"/>
        <color indexed="21"/>
        <rFont val="Times New Roman"/>
        <family val="1"/>
      </rPr>
      <t xml:space="preserve"> </t>
    </r>
    <r>
      <rPr>
        <sz val="10"/>
        <rFont val="Times New Roman"/>
        <family val="1"/>
      </rPr>
      <t xml:space="preserve">мп (однотрубно) </t>
    </r>
    <r>
      <rPr>
        <b/>
        <sz val="10"/>
        <rFont val="Times New Roman"/>
        <family val="1"/>
      </rPr>
      <t>(Частично "УТ-2 до УТ2/1")</t>
    </r>
  </si>
  <si>
    <t>Дог№ 75-юр от 23.07.11.ООО"Энергоремонт"                                                  С/ф № 00000085 от 01.09.11г</t>
  </si>
  <si>
    <t xml:space="preserve">Проведение замены трубопроводов ХВС в гидрофобной изоляции на трубопроводы в ППУ (технология "труба в трубе").УТ-226-УТ-221-ввод в общ. 38" мкр.6 </t>
  </si>
  <si>
    <t>Дог№ 75-юр от 23.07.11.ООО"Энергоремонт"                                                  С/ф № 00001640 от 21.09.11г</t>
  </si>
  <si>
    <t>Всего по участку 12:</t>
  </si>
  <si>
    <t>ИТОГО 2011 год факт:</t>
  </si>
  <si>
    <t>План 2012 год (на основании данных принятых РСТ)</t>
  </si>
  <si>
    <t>Приобретение оборудования электрообогрева блок-боксов скважин</t>
  </si>
  <si>
    <t>ПИР, устройство 2-х скатной кровли станция очистки №2 ВОС-1</t>
  </si>
  <si>
    <t>Капитальный ремонт тепловой камеры Больничного комплекса у ж.д. №11</t>
  </si>
  <si>
    <t>Реконструкция камеры переключения сетей ХВС ул. Магистральная,5</t>
  </si>
  <si>
    <t>ИТОГО 2012 год план:</t>
  </si>
  <si>
    <t>Ожидаемое исполнение 2012 года</t>
  </si>
  <si>
    <t xml:space="preserve">"Замена погружных насосов марки "Grundfos" либо эквивалент , в коли-честве 6 шт. на артезианских скважи-нах.Хозяйственно-питьевой водозабор №1" </t>
  </si>
  <si>
    <t>Капитальный ремонт электродвигателей насосов 2-го подъема к потребителю - 4 шт.</t>
  </si>
  <si>
    <t>ПИР и реконструкция кровли здания станция очистки №2 ВОС-1</t>
  </si>
  <si>
    <t>ПИР на инженерно-геодезические изыскания на  объекте "Водозаборные очистные сооружения №1.Водоочистная станция 16000 м3/сут."Реконструкция станции обезжелезивания №1 в г.п. Лянтор"</t>
  </si>
  <si>
    <t>ПИР по объекту"Водозаборные очис-тные сооружения №1. Водоочистная станция 16000 м3/сут."Реконструкция станции обезжелезивания №1 в г.п. Лянтор"</t>
  </si>
  <si>
    <r>
      <t xml:space="preserve">ПИР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Реконструкция ЦТП объекта с установкой регуляторов, датчиков тем-пературы  наружного воздуха, узла учета энергоносителя. Водозаборные очистные сооружения ВОС-1</t>
    </r>
  </si>
  <si>
    <r>
      <t xml:space="preserve">Монтаж, ПНР оборудования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Реконст-рукция ЦТП объекта с установкой ре-гуляторов, датчиков температуры  на-ружного воздуха, узла учета энергоно-сителя.  Водозаборные очистные со-оружения ВОС-1.</t>
    </r>
  </si>
  <si>
    <t>Капитальный ремонт сетей ХВС  от ТК общ.2 ул.60 лет СССР до ТК ул.Дружбы Народов общ.№10а - 201,5 мп (однотрубно)</t>
  </si>
  <si>
    <t>Капитальный ремонт сетей ХВС  от ЦТП-33 до ТК  В-33-1Л (ж.д.№5  ул. 60 лет СССР) - 16  мп (однотрубно)</t>
  </si>
  <si>
    <t xml:space="preserve">"Капитальный ремонт сетей с заменой трубопроводов в гидрофобной изол-яции на трубопроводы в ППУ на уча-стке  "Магистральные сети ТВС от УТ-2/1 ул. Эстонских Дорожников - УТ-6 ул. В.Кингисеппа","Капитальный ре-монт сетей с заменой трубопроводов в гидрофобной изоляции на трубопров-оды в ППУ на участке "Магистральные сети ТВС УТ-6 ул. В.Кингисеппа -ввод в ЦТП-77 -  ЦТП-56" </t>
  </si>
  <si>
    <t>ИТОГО 2012 год :</t>
  </si>
  <si>
    <t>Прогноз на 2013 год</t>
  </si>
  <si>
    <t>"Замена погружных насосов марки "Grundfos" либо эквивалент , в коли-честве 8 шт. на артезианских скважи-нах.Хозяйственно-питьевой водозабор №1" (со шкафами управления)</t>
  </si>
  <si>
    <t>6 - заказ, 2 свои деньги</t>
  </si>
  <si>
    <t>Капитальный ремонт скважины- 2 шт.</t>
  </si>
  <si>
    <t>Приобретение, установка и замена оконных рам в  станции обезжелезивания №2 - 2ед.</t>
  </si>
  <si>
    <t>Демонтаж фильтров Ду 3000 мм со станции №1 и монтаж их на станции №2</t>
  </si>
  <si>
    <t xml:space="preserve">Замена решеток дегазатора на ВОС №1- 3 дегазатора </t>
  </si>
  <si>
    <t xml:space="preserve">Замена узлов учета скважин и выхода воды к потребителю:28 ед. - Ду 100 мм,  2 шт. - Ду 300, 2 шт.- Ду 400 мм, 3 ед. - Ду 500 мм </t>
  </si>
  <si>
    <t>"Реконструкция   КНС собственных стоков  ВОС -1  с установкой погружных насосов Grundfos SP 46-11 MS6000 или эквивалент со шкафами управления"</t>
  </si>
  <si>
    <t>Капитальный ремонт изоляции наруж-ного магистрального трубопровода сетей ТВС от павильона №6 до ул. Согласия</t>
  </si>
  <si>
    <t>Проведение замены трубопровода в гидрофобной изоляции на трубопро-воды в ППУ (технология "труба в трубе") на участке "Магистральные сети УТ-2 ул. Эстонских дорожников-УТ-3 ул. В. Кингисеппа-вволд в ЦТП-56-ЦТП-77 (частично УТ-6до УТ-13)"</t>
  </si>
  <si>
    <t>Капитальный ремонт сетей с заменой трубопроводов в гидрофобной изоляции на трубопроводы в ППУ (технология "труба в трубе" на участке "Ма-гистральные сети УТ-3 ул. В. Кингисеппа - УТ-5- ввод в ЦТП-7"</t>
  </si>
  <si>
    <t>ИТОГО 2013 год план:</t>
  </si>
  <si>
    <t>Прогноз на 2014 год</t>
  </si>
  <si>
    <t>ИТОГО 2014 год прогноз:</t>
  </si>
  <si>
    <t>Прогноз на 2015 год</t>
  </si>
  <si>
    <t>ИТОГО 2015 год прогноз:</t>
  </si>
  <si>
    <t>Начальник ПТО                                 И.А. Белоусова</t>
  </si>
  <si>
    <t>(Цех №3 "Водоотведение")</t>
  </si>
  <si>
    <t>Участок 7- Перекачка стоков</t>
  </si>
  <si>
    <t>ПИР "Прокладка вторых силовых кабелей, монтажа силового оборудования в  КНС"  - 8 проектов</t>
  </si>
  <si>
    <t>декабрь 2011г.</t>
  </si>
  <si>
    <t>С/ф 00000574 от 28.12.11г Дог № 62 -юр от 09.06.11 ООО "ЭМА"</t>
  </si>
  <si>
    <t>Приобретение погружного насоса "Grundfos"в комплекте со шкафом управления  для КНС котельной №3 - 2 ед.</t>
  </si>
  <si>
    <t>ноябрь 2011г.</t>
  </si>
  <si>
    <t>"Капитальный ремонт ГКНС-1" микрорайон  № 4 ул. Озерная,10</t>
  </si>
  <si>
    <t>Муниципальный контракт Администрации г.п. Лянтор и ЗАО "СУ-14"</t>
  </si>
  <si>
    <t>Всего по участку 7:</t>
  </si>
  <si>
    <t>Участок 8- Очистка стоков</t>
  </si>
  <si>
    <t>Капитальный ремонт электродвигателей - 2ед.</t>
  </si>
  <si>
    <t>Дог 42- юр от 11.04.11г ООО "ЭМА" с/ф 00000336 от 08.09.11</t>
  </si>
  <si>
    <t xml:space="preserve">ПИР по устройству пожарной сигнализации здания в КОС - 1,2 очереди </t>
  </si>
  <si>
    <t>Дог 64- юр от 15.06.11г ООО "ЭМА" с/ф 00000573 от 28.12.11</t>
  </si>
  <si>
    <t>Всего по участку 8:</t>
  </si>
  <si>
    <t>Участок 9- Транспортировка стоков по канализационным сетям</t>
  </si>
  <si>
    <t>Всего по участку 9:</t>
  </si>
  <si>
    <t>ИТОГО 2013 год прогноз:</t>
  </si>
  <si>
    <t>****Примечание: стоимость работ отражена с учетом инжекса удорожанияс 2011 по 2013 гг.</t>
  </si>
  <si>
    <t>(Цех № "Водоснабжение")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</si>
</sst>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_р_."/>
    <numFmt numFmtId="182" formatCode="#,##0.000"/>
    <numFmt numFmtId="183" formatCode="0.0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0"/>
      <color indexed="21"/>
      <name val="Times New Roman"/>
      <family val="1"/>
    </font>
    <font>
      <b/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 horizontal="center"/>
    </xf>
    <xf numFmtId="43" fontId="4" fillId="2" borderId="2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43" fontId="3" fillId="2" borderId="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43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43" fontId="1" fillId="0" borderId="2" xfId="0" applyNumberFormat="1" applyFont="1" applyBorder="1" applyAlignment="1">
      <alignment horizontal="left" wrapText="1"/>
    </xf>
    <xf numFmtId="43" fontId="5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3" fontId="1" fillId="0" borderId="3" xfId="0" applyNumberFormat="1" applyFont="1" applyBorder="1" applyAlignment="1">
      <alignment horizontal="center"/>
    </xf>
    <xf numFmtId="43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left" wrapText="1"/>
    </xf>
    <xf numFmtId="43" fontId="1" fillId="0" borderId="2" xfId="0" applyNumberFormat="1" applyFont="1" applyBorder="1" applyAlignment="1">
      <alignment horizontal="left" vertical="center"/>
    </xf>
    <xf numFmtId="43" fontId="1" fillId="0" borderId="2" xfId="0" applyNumberFormat="1" applyFont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4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3" fontId="2" fillId="0" borderId="2" xfId="0" applyNumberFormat="1" applyFont="1" applyFill="1" applyBorder="1" applyAlignment="1">
      <alignment horizontal="center"/>
    </xf>
    <xf numFmtId="43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43" fontId="5" fillId="4" borderId="2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wrapText="1"/>
    </xf>
    <xf numFmtId="43" fontId="1" fillId="5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3" fontId="1" fillId="5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6" borderId="21" xfId="0" applyFont="1" applyFill="1" applyBorder="1" applyAlignment="1">
      <alignment horizontal="center" vertical="center" wrapText="1"/>
    </xf>
    <xf numFmtId="180" fontId="8" fillId="6" borderId="22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180" fontId="7" fillId="0" borderId="5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wrapText="1"/>
    </xf>
    <xf numFmtId="180" fontId="8" fillId="6" borderId="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25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180" fontId="7" fillId="6" borderId="22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wrapText="1"/>
    </xf>
    <xf numFmtId="0" fontId="7" fillId="8" borderId="26" xfId="0" applyFont="1" applyFill="1" applyBorder="1" applyAlignment="1">
      <alignment wrapText="1"/>
    </xf>
    <xf numFmtId="0" fontId="7" fillId="8" borderId="27" xfId="0" applyFont="1" applyFill="1" applyBorder="1" applyAlignment="1">
      <alignment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181" fontId="15" fillId="0" borderId="12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180" fontId="8" fillId="5" borderId="22" xfId="0" applyNumberFormat="1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wrapText="1"/>
    </xf>
    <xf numFmtId="0" fontId="8" fillId="5" borderId="22" xfId="0" applyFont="1" applyFill="1" applyBorder="1" applyAlignment="1">
      <alignment wrapText="1"/>
    </xf>
    <xf numFmtId="0" fontId="8" fillId="5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180" fontId="8" fillId="0" borderId="2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2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wrapText="1"/>
    </xf>
    <xf numFmtId="180" fontId="8" fillId="5" borderId="2" xfId="0" applyNumberFormat="1" applyFont="1" applyFill="1" applyBorder="1" applyAlignment="1">
      <alignment horizontal="center" wrapText="1"/>
    </xf>
    <xf numFmtId="0" fontId="8" fillId="5" borderId="8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43" fontId="1" fillId="0" borderId="3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wrapText="1"/>
    </xf>
    <xf numFmtId="0" fontId="8" fillId="7" borderId="29" xfId="0" applyFont="1" applyFill="1" applyBorder="1" applyAlignment="1">
      <alignment horizontal="center" wrapText="1"/>
    </xf>
    <xf numFmtId="0" fontId="8" fillId="7" borderId="28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wrapText="1"/>
    </xf>
    <xf numFmtId="0" fontId="7" fillId="7" borderId="28" xfId="0" applyFont="1" applyFill="1" applyBorder="1" applyAlignment="1">
      <alignment horizontal="center" wrapText="1"/>
    </xf>
    <xf numFmtId="0" fontId="8" fillId="8" borderId="26" xfId="0" applyFont="1" applyFill="1" applyBorder="1" applyAlignment="1">
      <alignment horizontal="center" wrapText="1"/>
    </xf>
    <xf numFmtId="0" fontId="7" fillId="8" borderId="2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wrapText="1"/>
    </xf>
    <xf numFmtId="0" fontId="8" fillId="6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24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2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wrapText="1"/>
    </xf>
    <xf numFmtId="0" fontId="7" fillId="2" borderId="33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80" fontId="7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18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NumberFormat="1" applyFont="1" applyBorder="1" applyAlignment="1">
      <alignment wrapText="1"/>
    </xf>
    <xf numFmtId="0" fontId="7" fillId="0" borderId="23" xfId="0" applyFont="1" applyBorder="1" applyAlignment="1">
      <alignment wrapText="1"/>
    </xf>
    <xf numFmtId="180" fontId="7" fillId="0" borderId="23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0" borderId="23" xfId="0" applyNumberFormat="1" applyFont="1" applyFill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NumberFormat="1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180" fontId="7" fillId="9" borderId="5" xfId="0" applyNumberFormat="1" applyFont="1" applyFill="1" applyBorder="1" applyAlignment="1">
      <alignment horizontal="center" vertical="center" wrapText="1"/>
    </xf>
    <xf numFmtId="180" fontId="7" fillId="9" borderId="5" xfId="0" applyNumberFormat="1" applyFont="1" applyFill="1" applyBorder="1" applyAlignment="1">
      <alignment horizontal="center" wrapText="1"/>
    </xf>
    <xf numFmtId="0" fontId="7" fillId="9" borderId="6" xfId="0" applyFont="1" applyFill="1" applyBorder="1" applyAlignment="1">
      <alignment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wrapText="1"/>
    </xf>
    <xf numFmtId="180" fontId="8" fillId="9" borderId="2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wrapText="1"/>
    </xf>
    <xf numFmtId="0" fontId="7" fillId="9" borderId="9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wrapText="1"/>
    </xf>
    <xf numFmtId="180" fontId="7" fillId="9" borderId="10" xfId="0" applyNumberFormat="1" applyFont="1" applyFill="1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7" fillId="2" borderId="3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0" borderId="2" xfId="0" applyNumberFormat="1" applyFont="1" applyBorder="1" applyAlignment="1">
      <alignment wrapText="1"/>
    </xf>
    <xf numFmtId="180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wrapText="1"/>
    </xf>
    <xf numFmtId="0" fontId="7" fillId="10" borderId="5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wrapText="1"/>
    </xf>
    <xf numFmtId="4" fontId="8" fillId="10" borderId="2" xfId="0" applyNumberFormat="1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 wrapText="1"/>
    </xf>
    <xf numFmtId="0" fontId="7" fillId="10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wrapText="1"/>
    </xf>
    <xf numFmtId="0" fontId="7" fillId="10" borderId="11" xfId="0" applyFont="1" applyFill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G1" sqref="G1"/>
    </sheetView>
  </sheetViews>
  <sheetFormatPr defaultColWidth="9.140625" defaultRowHeight="12.75"/>
  <cols>
    <col min="1" max="1" width="38.57421875" style="1" customWidth="1"/>
    <col min="2" max="2" width="15.421875" style="1" customWidth="1"/>
    <col min="3" max="3" width="14.140625" style="1" customWidth="1"/>
    <col min="4" max="4" width="13.8515625" style="1" customWidth="1"/>
    <col min="5" max="5" width="11.57421875" style="1" hidden="1" customWidth="1"/>
    <col min="6" max="6" width="15.28125" style="1" hidden="1" customWidth="1"/>
    <col min="7" max="7" width="29.140625" style="1" customWidth="1"/>
    <col min="8" max="16384" width="9.140625" style="1" customWidth="1"/>
  </cols>
  <sheetData>
    <row r="1" ht="12">
      <c r="G1" s="2"/>
    </row>
    <row r="2" ht="12">
      <c r="E2" s="1" t="s">
        <v>0</v>
      </c>
    </row>
    <row r="3" ht="12">
      <c r="E3" s="1" t="s">
        <v>1</v>
      </c>
    </row>
    <row r="4" spans="5:6" ht="12">
      <c r="E4" s="3"/>
      <c r="F4" s="3"/>
    </row>
    <row r="5" spans="1:13" ht="15.75" customHeight="1">
      <c r="A5" s="201" t="s">
        <v>121</v>
      </c>
      <c r="B5" s="201"/>
      <c r="C5" s="201"/>
      <c r="D5" s="201"/>
      <c r="E5" s="201"/>
      <c r="F5" s="201"/>
      <c r="G5" s="201"/>
      <c r="H5" s="62"/>
      <c r="I5" s="62"/>
      <c r="J5" s="62"/>
      <c r="K5" s="62"/>
      <c r="L5" s="62"/>
      <c r="M5" s="62"/>
    </row>
    <row r="6" spans="1:7" ht="12" hidden="1">
      <c r="A6" s="204" t="s">
        <v>2</v>
      </c>
      <c r="B6" s="204"/>
      <c r="C6" s="204"/>
      <c r="D6" s="204"/>
      <c r="E6" s="204"/>
      <c r="F6" s="204"/>
      <c r="G6" s="204"/>
    </row>
    <row r="7" spans="1:7" ht="12">
      <c r="A7" s="204" t="s">
        <v>3</v>
      </c>
      <c r="B7" s="204"/>
      <c r="C7" s="204"/>
      <c r="D7" s="204"/>
      <c r="E7" s="204"/>
      <c r="F7" s="204"/>
      <c r="G7" s="204"/>
    </row>
    <row r="8" spans="1:7" ht="12">
      <c r="A8" s="204" t="s">
        <v>119</v>
      </c>
      <c r="B8" s="204"/>
      <c r="C8" s="204"/>
      <c r="D8" s="204"/>
      <c r="E8" s="204"/>
      <c r="F8" s="204"/>
      <c r="G8" s="204"/>
    </row>
    <row r="9" ht="9" customHeight="1">
      <c r="G9" s="4" t="s">
        <v>4</v>
      </c>
    </row>
    <row r="10" spans="1:7" ht="30.75" customHeight="1">
      <c r="A10" s="199" t="s">
        <v>5</v>
      </c>
      <c r="B10" s="199" t="s">
        <v>6</v>
      </c>
      <c r="C10" s="205" t="s">
        <v>7</v>
      </c>
      <c r="D10" s="206"/>
      <c r="E10" s="199" t="s">
        <v>8</v>
      </c>
      <c r="F10" s="199" t="s">
        <v>9</v>
      </c>
      <c r="G10" s="199" t="s">
        <v>10</v>
      </c>
    </row>
    <row r="11" spans="1:7" ht="30.75" customHeight="1">
      <c r="A11" s="200"/>
      <c r="B11" s="200"/>
      <c r="C11" s="5" t="s">
        <v>11</v>
      </c>
      <c r="D11" s="5" t="s">
        <v>12</v>
      </c>
      <c r="E11" s="200"/>
      <c r="F11" s="200"/>
      <c r="G11" s="200"/>
    </row>
    <row r="12" spans="1:7" ht="12.75" thickBo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s="10" customFormat="1" ht="15">
      <c r="A13" s="7" t="s">
        <v>13</v>
      </c>
      <c r="B13" s="8">
        <f>B20+B51+B68+B96+B127</f>
        <v>55185.64</v>
      </c>
      <c r="C13" s="8">
        <f>C15+C16+C17</f>
        <v>79861.76</v>
      </c>
      <c r="D13" s="8">
        <f>D15+D16+D17</f>
        <v>79861.76</v>
      </c>
      <c r="E13" s="8">
        <f>E20+E51+E68+E96+E127</f>
        <v>0</v>
      </c>
      <c r="F13" s="8">
        <f>F20+F51+F68+F96+F127</f>
        <v>91034.53</v>
      </c>
      <c r="G13" s="9"/>
    </row>
    <row r="14" spans="1:7" s="10" customFormat="1" ht="15">
      <c r="A14" s="11" t="s">
        <v>14</v>
      </c>
      <c r="B14" s="12"/>
      <c r="C14" s="12"/>
      <c r="D14" s="12"/>
      <c r="E14" s="12"/>
      <c r="F14" s="12"/>
      <c r="G14" s="13"/>
    </row>
    <row r="15" spans="1:7" s="10" customFormat="1" ht="15">
      <c r="A15" s="14" t="s">
        <v>15</v>
      </c>
      <c r="B15" s="15">
        <f>B21+B52+B69+B97+B128</f>
        <v>23131.120000000003</v>
      </c>
      <c r="C15" s="15">
        <f>C21+C52+C69+C97+C128+C140</f>
        <v>26208.190000000002</v>
      </c>
      <c r="D15" s="15">
        <f>D21+D52+D69+D97+D128+D140</f>
        <v>26208.190000000002</v>
      </c>
      <c r="E15" s="15">
        <f aca="true" t="shared" si="0" ref="E15:F17">E21+E52+E69+E97+E128</f>
        <v>0</v>
      </c>
      <c r="F15" s="15">
        <f t="shared" si="0"/>
        <v>26475.56</v>
      </c>
      <c r="G15" s="13"/>
    </row>
    <row r="16" spans="1:7" s="10" customFormat="1" ht="15">
      <c r="A16" s="14" t="s">
        <v>16</v>
      </c>
      <c r="B16" s="15">
        <f>B22+B53+B70+B98+B129</f>
        <v>32054.520000000004</v>
      </c>
      <c r="C16" s="15">
        <f>C22+C53+C70+C98+C129</f>
        <v>17396.98</v>
      </c>
      <c r="D16" s="15">
        <f>D22+D53+D70+D98+D129</f>
        <v>17396.98</v>
      </c>
      <c r="E16" s="15">
        <f t="shared" si="0"/>
        <v>0</v>
      </c>
      <c r="F16" s="15">
        <f t="shared" si="0"/>
        <v>64558.97</v>
      </c>
      <c r="G16" s="13"/>
    </row>
    <row r="17" spans="1:7" s="10" customFormat="1" ht="15.75" thickBot="1">
      <c r="A17" s="16" t="s">
        <v>17</v>
      </c>
      <c r="B17" s="17">
        <f>B23+B54+B71+B99+B130</f>
        <v>0</v>
      </c>
      <c r="C17" s="17">
        <f>C23+C54+C71+C99+C130</f>
        <v>36256.59</v>
      </c>
      <c r="D17" s="17">
        <f>D23+D54+D71+D99+D130</f>
        <v>36256.59</v>
      </c>
      <c r="E17" s="17">
        <f t="shared" si="0"/>
        <v>0</v>
      </c>
      <c r="F17" s="17">
        <f t="shared" si="0"/>
        <v>0</v>
      </c>
      <c r="G17" s="18"/>
    </row>
    <row r="18" spans="1:7" ht="12">
      <c r="A18" s="19"/>
      <c r="B18" s="19"/>
      <c r="C18" s="19"/>
      <c r="D18" s="19"/>
      <c r="E18" s="20"/>
      <c r="F18" s="19"/>
      <c r="G18" s="21"/>
    </row>
    <row r="19" spans="1:7" ht="12">
      <c r="A19" s="22"/>
      <c r="B19" s="22"/>
      <c r="C19" s="22"/>
      <c r="D19" s="22"/>
      <c r="E19" s="23"/>
      <c r="F19" s="22"/>
      <c r="G19" s="24"/>
    </row>
    <row r="20" spans="1:7" ht="12">
      <c r="A20" s="25" t="s">
        <v>18</v>
      </c>
      <c r="B20" s="23">
        <f>B24+B25+B26+B27+B28+B29+B31+B33+B34+B35+B36+B38+B39+B40+B41</f>
        <v>12077.330000000002</v>
      </c>
      <c r="C20" s="23">
        <f>C21+C22+C23</f>
        <v>11233.97</v>
      </c>
      <c r="D20" s="23">
        <f>D21+D22+D23</f>
        <v>11233.97</v>
      </c>
      <c r="E20" s="23">
        <f aca="true" t="shared" si="1" ref="E20:E83">D20-C20</f>
        <v>0</v>
      </c>
      <c r="F20" s="23">
        <f>F21+F22+F23</f>
        <v>19025.23</v>
      </c>
      <c r="G20" s="26"/>
    </row>
    <row r="21" spans="1:7" ht="12">
      <c r="A21" s="25" t="s">
        <v>15</v>
      </c>
      <c r="B21" s="23">
        <f>B29+B31+B33+B34+B35+B36+B38+B39+B40+B41</f>
        <v>3166.48</v>
      </c>
      <c r="C21" s="23">
        <f>C31+C32+C33+C34+C35+C38+C30+C37+C41</f>
        <v>5864.74</v>
      </c>
      <c r="D21" s="23">
        <f>D31+D32+D33+D34+D35+D38+D30+D37+D41</f>
        <v>5864.74</v>
      </c>
      <c r="E21" s="23">
        <f t="shared" si="1"/>
        <v>0</v>
      </c>
      <c r="F21" s="23">
        <f>F47+F48</f>
        <v>3560.62</v>
      </c>
      <c r="G21" s="27">
        <v>3560.62</v>
      </c>
    </row>
    <row r="22" spans="1:7" ht="12">
      <c r="A22" s="25" t="s">
        <v>16</v>
      </c>
      <c r="B22" s="23">
        <f>B24+B25+B26+B27+B28</f>
        <v>8910.85</v>
      </c>
      <c r="C22" s="28">
        <f>C24+C25+C26+C28</f>
        <v>753.79</v>
      </c>
      <c r="D22" s="23">
        <f>D24+D25+D26+D28</f>
        <v>753.79</v>
      </c>
      <c r="E22" s="23">
        <f t="shared" si="1"/>
        <v>0</v>
      </c>
      <c r="F22" s="23">
        <f>F44+F45+F46</f>
        <v>15464.61</v>
      </c>
      <c r="G22" s="26"/>
    </row>
    <row r="23" spans="1:7" ht="12">
      <c r="A23" s="25" t="s">
        <v>17</v>
      </c>
      <c r="B23" s="28">
        <v>0</v>
      </c>
      <c r="C23" s="23">
        <f>C27+C29+C36</f>
        <v>4615.44</v>
      </c>
      <c r="D23" s="23">
        <f>D27+D29+D36</f>
        <v>4615.44</v>
      </c>
      <c r="E23" s="23">
        <f t="shared" si="1"/>
        <v>0</v>
      </c>
      <c r="F23" s="28">
        <v>0</v>
      </c>
      <c r="G23" s="26"/>
    </row>
    <row r="24" spans="1:7" ht="24">
      <c r="A24" s="24" t="s">
        <v>19</v>
      </c>
      <c r="B24" s="29">
        <v>160.76</v>
      </c>
      <c r="C24" s="30">
        <v>0</v>
      </c>
      <c r="D24" s="30">
        <f aca="true" t="shared" si="2" ref="D24:D41">C24</f>
        <v>0</v>
      </c>
      <c r="E24" s="23">
        <f t="shared" si="1"/>
        <v>0</v>
      </c>
      <c r="F24" s="29"/>
      <c r="G24" s="26" t="s">
        <v>20</v>
      </c>
    </row>
    <row r="25" spans="1:7" ht="39.75" customHeight="1">
      <c r="A25" s="31" t="s">
        <v>21</v>
      </c>
      <c r="B25" s="29">
        <v>3700</v>
      </c>
      <c r="C25" s="30">
        <v>0</v>
      </c>
      <c r="D25" s="30">
        <v>0</v>
      </c>
      <c r="E25" s="23">
        <f t="shared" si="1"/>
        <v>0</v>
      </c>
      <c r="F25" s="29"/>
      <c r="G25" s="26" t="s">
        <v>20</v>
      </c>
    </row>
    <row r="26" spans="1:7" ht="24">
      <c r="A26" s="24" t="s">
        <v>22</v>
      </c>
      <c r="B26" s="29">
        <v>3700</v>
      </c>
      <c r="C26" s="30">
        <v>0</v>
      </c>
      <c r="D26" s="30">
        <v>0</v>
      </c>
      <c r="E26" s="23">
        <f t="shared" si="1"/>
        <v>0</v>
      </c>
      <c r="F26" s="29"/>
      <c r="G26" s="26" t="s">
        <v>20</v>
      </c>
    </row>
    <row r="27" spans="1:7" ht="24.75" customHeight="1">
      <c r="A27" s="24" t="s">
        <v>23</v>
      </c>
      <c r="B27" s="30">
        <v>0</v>
      </c>
      <c r="C27" s="29">
        <v>4237.29</v>
      </c>
      <c r="D27" s="29">
        <f t="shared" si="2"/>
        <v>4237.29</v>
      </c>
      <c r="E27" s="23">
        <f t="shared" si="1"/>
        <v>0</v>
      </c>
      <c r="F27" s="29"/>
      <c r="G27" s="26" t="s">
        <v>24</v>
      </c>
    </row>
    <row r="28" spans="1:7" ht="24">
      <c r="A28" s="24" t="s">
        <v>25</v>
      </c>
      <c r="B28" s="29">
        <v>1350.09</v>
      </c>
      <c r="C28" s="29">
        <v>753.79</v>
      </c>
      <c r="D28" s="29">
        <f t="shared" si="2"/>
        <v>753.79</v>
      </c>
      <c r="E28" s="23">
        <f t="shared" si="1"/>
        <v>0</v>
      </c>
      <c r="F28" s="29"/>
      <c r="G28" s="26" t="s">
        <v>20</v>
      </c>
    </row>
    <row r="29" spans="1:7" ht="25.5" customHeight="1">
      <c r="A29" s="24" t="s">
        <v>26</v>
      </c>
      <c r="B29" s="29">
        <v>240</v>
      </c>
      <c r="C29" s="29">
        <v>168.08</v>
      </c>
      <c r="D29" s="29">
        <f t="shared" si="2"/>
        <v>168.08</v>
      </c>
      <c r="E29" s="23">
        <f t="shared" si="1"/>
        <v>0</v>
      </c>
      <c r="F29" s="29"/>
      <c r="G29" s="26" t="s">
        <v>27</v>
      </c>
    </row>
    <row r="30" spans="1:7" ht="25.5" customHeight="1">
      <c r="A30" s="24" t="s">
        <v>28</v>
      </c>
      <c r="B30" s="32">
        <v>0</v>
      </c>
      <c r="C30" s="29">
        <v>60.85</v>
      </c>
      <c r="D30" s="29">
        <v>60.85</v>
      </c>
      <c r="E30" s="23"/>
      <c r="F30" s="29"/>
      <c r="G30" s="26" t="s">
        <v>29</v>
      </c>
    </row>
    <row r="31" spans="1:7" ht="28.5" customHeight="1">
      <c r="A31" s="24" t="s">
        <v>30</v>
      </c>
      <c r="B31" s="202">
        <v>2645.89</v>
      </c>
      <c r="C31" s="29">
        <v>4069.49</v>
      </c>
      <c r="D31" s="33">
        <f t="shared" si="2"/>
        <v>4069.49</v>
      </c>
      <c r="E31" s="23">
        <f t="shared" si="1"/>
        <v>0</v>
      </c>
      <c r="F31" s="29"/>
      <c r="G31" s="26" t="s">
        <v>29</v>
      </c>
    </row>
    <row r="32" spans="1:7" ht="33" customHeight="1">
      <c r="A32" s="24" t="s">
        <v>31</v>
      </c>
      <c r="B32" s="203"/>
      <c r="C32" s="29">
        <v>1082.81</v>
      </c>
      <c r="D32" s="33">
        <f t="shared" si="2"/>
        <v>1082.81</v>
      </c>
      <c r="E32" s="23">
        <f t="shared" si="1"/>
        <v>0</v>
      </c>
      <c r="F32" s="29"/>
      <c r="G32" s="26" t="s">
        <v>29</v>
      </c>
    </row>
    <row r="33" spans="1:7" ht="36.75" customHeight="1">
      <c r="A33" s="24" t="s">
        <v>32</v>
      </c>
      <c r="B33" s="30">
        <v>0</v>
      </c>
      <c r="C33" s="29">
        <v>236.05</v>
      </c>
      <c r="D33" s="33">
        <f t="shared" si="2"/>
        <v>236.05</v>
      </c>
      <c r="E33" s="23">
        <f t="shared" si="1"/>
        <v>0</v>
      </c>
      <c r="F33" s="29"/>
      <c r="G33" s="26" t="s">
        <v>29</v>
      </c>
    </row>
    <row r="34" spans="1:7" ht="29.25" customHeight="1">
      <c r="A34" s="24" t="s">
        <v>33</v>
      </c>
      <c r="B34" s="30">
        <v>0</v>
      </c>
      <c r="C34" s="29">
        <v>237.25</v>
      </c>
      <c r="D34" s="33">
        <v>237.25</v>
      </c>
      <c r="E34" s="23">
        <f t="shared" si="1"/>
        <v>0</v>
      </c>
      <c r="F34" s="29"/>
      <c r="G34" s="26" t="s">
        <v>29</v>
      </c>
    </row>
    <row r="35" spans="1:7" ht="24.75" customHeight="1">
      <c r="A35" s="24" t="s">
        <v>34</v>
      </c>
      <c r="B35" s="30">
        <v>0</v>
      </c>
      <c r="C35" s="29">
        <v>100.07</v>
      </c>
      <c r="D35" s="29">
        <f t="shared" si="2"/>
        <v>100.07</v>
      </c>
      <c r="E35" s="23">
        <f t="shared" si="1"/>
        <v>0</v>
      </c>
      <c r="F35" s="29"/>
      <c r="G35" s="26" t="s">
        <v>29</v>
      </c>
    </row>
    <row r="36" spans="1:7" ht="27.75" customHeight="1">
      <c r="A36" s="24" t="s">
        <v>35</v>
      </c>
      <c r="B36" s="30">
        <v>0</v>
      </c>
      <c r="C36" s="29">
        <v>210.07</v>
      </c>
      <c r="D36" s="29">
        <f t="shared" si="2"/>
        <v>210.07</v>
      </c>
      <c r="E36" s="23">
        <f t="shared" si="1"/>
        <v>0</v>
      </c>
      <c r="F36" s="29"/>
      <c r="G36" s="26" t="s">
        <v>36</v>
      </c>
    </row>
    <row r="37" spans="1:7" ht="27.75" customHeight="1">
      <c r="A37" s="24" t="s">
        <v>37</v>
      </c>
      <c r="B37" s="30" t="s">
        <v>38</v>
      </c>
      <c r="C37" s="29">
        <v>1</v>
      </c>
      <c r="D37" s="29">
        <f t="shared" si="2"/>
        <v>1</v>
      </c>
      <c r="E37" s="23">
        <f t="shared" si="1"/>
        <v>0</v>
      </c>
      <c r="F37" s="29"/>
      <c r="G37" s="26" t="s">
        <v>29</v>
      </c>
    </row>
    <row r="38" spans="1:7" ht="30.75" customHeight="1">
      <c r="A38" s="24" t="s">
        <v>39</v>
      </c>
      <c r="B38" s="30">
        <v>0</v>
      </c>
      <c r="C38" s="29">
        <v>16.95</v>
      </c>
      <c r="D38" s="29">
        <f t="shared" si="2"/>
        <v>16.95</v>
      </c>
      <c r="E38" s="23">
        <f t="shared" si="1"/>
        <v>0</v>
      </c>
      <c r="F38" s="29"/>
      <c r="G38" s="26" t="s">
        <v>29</v>
      </c>
    </row>
    <row r="39" spans="1:7" ht="12">
      <c r="A39" s="34" t="s">
        <v>40</v>
      </c>
      <c r="B39" s="29">
        <v>132.03</v>
      </c>
      <c r="C39" s="29">
        <v>0</v>
      </c>
      <c r="D39" s="29">
        <f t="shared" si="2"/>
        <v>0</v>
      </c>
      <c r="E39" s="23">
        <f t="shared" si="1"/>
        <v>0</v>
      </c>
      <c r="F39" s="29"/>
      <c r="G39" s="26" t="s">
        <v>29</v>
      </c>
    </row>
    <row r="40" spans="1:7" ht="24">
      <c r="A40" s="31" t="s">
        <v>41</v>
      </c>
      <c r="B40" s="29">
        <v>32.54</v>
      </c>
      <c r="C40" s="29">
        <v>0</v>
      </c>
      <c r="D40" s="29">
        <f t="shared" si="2"/>
        <v>0</v>
      </c>
      <c r="E40" s="23">
        <f t="shared" si="1"/>
        <v>0</v>
      </c>
      <c r="F40" s="29"/>
      <c r="G40" s="26" t="s">
        <v>29</v>
      </c>
    </row>
    <row r="41" spans="1:7" ht="24">
      <c r="A41" s="34" t="s">
        <v>42</v>
      </c>
      <c r="B41" s="29">
        <v>116.02</v>
      </c>
      <c r="C41" s="29">
        <v>60.27</v>
      </c>
      <c r="D41" s="29">
        <f t="shared" si="2"/>
        <v>60.27</v>
      </c>
      <c r="E41" s="23">
        <f t="shared" si="1"/>
        <v>0</v>
      </c>
      <c r="F41" s="29"/>
      <c r="G41" s="26" t="s">
        <v>29</v>
      </c>
    </row>
    <row r="42" spans="1:7" ht="8.25" customHeight="1">
      <c r="A42" s="34"/>
      <c r="B42" s="29"/>
      <c r="C42" s="29"/>
      <c r="D42" s="29"/>
      <c r="E42" s="23"/>
      <c r="F42" s="29"/>
      <c r="G42" s="26"/>
    </row>
    <row r="43" spans="1:7" ht="7.5" customHeight="1">
      <c r="A43" s="35"/>
      <c r="B43" s="36"/>
      <c r="C43" s="36"/>
      <c r="D43" s="36"/>
      <c r="E43" s="37"/>
      <c r="F43" s="36"/>
      <c r="G43" s="38"/>
    </row>
    <row r="44" spans="1:7" ht="24" hidden="1">
      <c r="A44" s="34" t="s">
        <v>43</v>
      </c>
      <c r="B44" s="29"/>
      <c r="C44" s="29"/>
      <c r="D44" s="29"/>
      <c r="E44" s="23"/>
      <c r="F44" s="39">
        <v>9180.88</v>
      </c>
      <c r="G44" s="40" t="s">
        <v>20</v>
      </c>
    </row>
    <row r="45" spans="1:7" ht="24" hidden="1">
      <c r="A45" s="34" t="s">
        <v>44</v>
      </c>
      <c r="B45" s="29"/>
      <c r="C45" s="29"/>
      <c r="D45" s="29"/>
      <c r="E45" s="23"/>
      <c r="F45" s="39">
        <v>934.52</v>
      </c>
      <c r="G45" s="40" t="s">
        <v>20</v>
      </c>
    </row>
    <row r="46" spans="1:7" ht="42.75" customHeight="1" hidden="1">
      <c r="A46" s="34" t="s">
        <v>45</v>
      </c>
      <c r="B46" s="29"/>
      <c r="C46" s="29"/>
      <c r="D46" s="29"/>
      <c r="E46" s="23"/>
      <c r="F46" s="39">
        <v>5349.21</v>
      </c>
      <c r="G46" s="40" t="s">
        <v>20</v>
      </c>
    </row>
    <row r="47" spans="1:7" ht="36" hidden="1">
      <c r="A47" s="34" t="s">
        <v>46</v>
      </c>
      <c r="B47" s="29"/>
      <c r="C47" s="29"/>
      <c r="D47" s="29"/>
      <c r="E47" s="23"/>
      <c r="F47" s="41">
        <v>2126.62</v>
      </c>
      <c r="G47" s="40" t="s">
        <v>47</v>
      </c>
    </row>
    <row r="48" spans="1:7" ht="36" hidden="1">
      <c r="A48" s="34" t="s">
        <v>48</v>
      </c>
      <c r="B48" s="29"/>
      <c r="C48" s="29"/>
      <c r="D48" s="29"/>
      <c r="E48" s="23"/>
      <c r="F48" s="39">
        <v>1434</v>
      </c>
      <c r="G48" s="40" t="s">
        <v>29</v>
      </c>
    </row>
    <row r="49" spans="1:7" ht="12" hidden="1">
      <c r="A49" s="24"/>
      <c r="B49" s="29"/>
      <c r="C49" s="29"/>
      <c r="D49" s="29"/>
      <c r="E49" s="23"/>
      <c r="F49" s="29"/>
      <c r="G49" s="26"/>
    </row>
    <row r="50" spans="1:7" ht="12" hidden="1">
      <c r="A50" s="24"/>
      <c r="B50" s="29"/>
      <c r="C50" s="29"/>
      <c r="D50" s="29"/>
      <c r="E50" s="23"/>
      <c r="F50" s="29"/>
      <c r="G50" s="26"/>
    </row>
    <row r="51" spans="1:7" ht="12">
      <c r="A51" s="25" t="s">
        <v>49</v>
      </c>
      <c r="B51" s="23">
        <f>B52+B53</f>
        <v>10571.869999999999</v>
      </c>
      <c r="C51" s="23">
        <f>C52+C53+C54</f>
        <v>4491.18</v>
      </c>
      <c r="D51" s="23">
        <f>D52+D53+D54</f>
        <v>4491.18</v>
      </c>
      <c r="E51" s="23">
        <f t="shared" si="1"/>
        <v>0</v>
      </c>
      <c r="F51" s="23">
        <f>F52+F53+F54</f>
        <v>6711.17</v>
      </c>
      <c r="G51" s="26"/>
    </row>
    <row r="52" spans="1:7" ht="12">
      <c r="A52" s="25" t="s">
        <v>15</v>
      </c>
      <c r="B52" s="23">
        <f>B57+B58+B59+B60</f>
        <v>3097.2799999999997</v>
      </c>
      <c r="C52" s="23">
        <f>C57+C58+C59+C60</f>
        <v>230.62</v>
      </c>
      <c r="D52" s="23">
        <f>D57+D58+D59+D60</f>
        <v>230.62</v>
      </c>
      <c r="E52" s="23">
        <f t="shared" si="1"/>
        <v>0</v>
      </c>
      <c r="F52" s="23">
        <f>F63</f>
        <v>1315.66</v>
      </c>
      <c r="G52" s="27">
        <v>1315.66</v>
      </c>
    </row>
    <row r="53" spans="1:7" ht="12">
      <c r="A53" s="25" t="s">
        <v>16</v>
      </c>
      <c r="B53" s="23">
        <f>B55+B56</f>
        <v>7474.59</v>
      </c>
      <c r="C53" s="23">
        <f>C55</f>
        <v>23.27</v>
      </c>
      <c r="D53" s="23">
        <f>D55</f>
        <v>23.27</v>
      </c>
      <c r="E53" s="23">
        <f t="shared" si="1"/>
        <v>0</v>
      </c>
      <c r="F53" s="23">
        <f>F64+F62+F65</f>
        <v>5395.51</v>
      </c>
      <c r="G53" s="26"/>
    </row>
    <row r="54" spans="1:7" ht="12">
      <c r="A54" s="25" t="s">
        <v>17</v>
      </c>
      <c r="B54" s="23">
        <v>0</v>
      </c>
      <c r="C54" s="23">
        <f>C56</f>
        <v>4237.29</v>
      </c>
      <c r="D54" s="23">
        <f>D56</f>
        <v>4237.29</v>
      </c>
      <c r="E54" s="23">
        <f t="shared" si="1"/>
        <v>0</v>
      </c>
      <c r="F54" s="23">
        <v>0</v>
      </c>
      <c r="G54" s="26"/>
    </row>
    <row r="55" spans="1:7" ht="24">
      <c r="A55" s="24" t="s">
        <v>19</v>
      </c>
      <c r="B55" s="29">
        <v>74.59</v>
      </c>
      <c r="C55" s="29">
        <v>23.27</v>
      </c>
      <c r="D55" s="29">
        <f>C55</f>
        <v>23.27</v>
      </c>
      <c r="E55" s="23">
        <f t="shared" si="1"/>
        <v>0</v>
      </c>
      <c r="F55" s="29"/>
      <c r="G55" s="26" t="s">
        <v>20</v>
      </c>
    </row>
    <row r="56" spans="1:7" ht="77.25" customHeight="1">
      <c r="A56" s="34" t="s">
        <v>50</v>
      </c>
      <c r="B56" s="29">
        <v>7400</v>
      </c>
      <c r="C56" s="29">
        <v>4237.29</v>
      </c>
      <c r="D56" s="29">
        <f>C56</f>
        <v>4237.29</v>
      </c>
      <c r="E56" s="23">
        <f t="shared" si="1"/>
        <v>0</v>
      </c>
      <c r="F56" s="29"/>
      <c r="G56" s="26" t="s">
        <v>51</v>
      </c>
    </row>
    <row r="57" spans="1:7" ht="42" customHeight="1">
      <c r="A57" s="34" t="s">
        <v>52</v>
      </c>
      <c r="B57" s="30" t="s">
        <v>53</v>
      </c>
      <c r="C57" s="29">
        <v>0</v>
      </c>
      <c r="D57" s="29">
        <v>0</v>
      </c>
      <c r="E57" s="23">
        <f t="shared" si="1"/>
        <v>0</v>
      </c>
      <c r="F57" s="29"/>
      <c r="G57" s="26" t="s">
        <v>29</v>
      </c>
    </row>
    <row r="58" spans="1:7" ht="20.25" customHeight="1">
      <c r="A58" s="34" t="s">
        <v>54</v>
      </c>
      <c r="B58" s="30" t="s">
        <v>55</v>
      </c>
      <c r="C58" s="29">
        <v>0</v>
      </c>
      <c r="D58" s="29">
        <v>0</v>
      </c>
      <c r="E58" s="23">
        <f t="shared" si="1"/>
        <v>0</v>
      </c>
      <c r="F58" s="29"/>
      <c r="G58" s="26" t="s">
        <v>29</v>
      </c>
    </row>
    <row r="59" spans="1:7" ht="28.5" customHeight="1">
      <c r="A59" s="24" t="s">
        <v>32</v>
      </c>
      <c r="B59" s="30">
        <v>0</v>
      </c>
      <c r="C59" s="29">
        <v>185.85</v>
      </c>
      <c r="D59" s="29">
        <f>C59</f>
        <v>185.85</v>
      </c>
      <c r="E59" s="23">
        <f t="shared" si="1"/>
        <v>0</v>
      </c>
      <c r="F59" s="29"/>
      <c r="G59" s="26" t="s">
        <v>29</v>
      </c>
    </row>
    <row r="60" spans="1:7" ht="28.5" customHeight="1">
      <c r="A60" s="24" t="s">
        <v>56</v>
      </c>
      <c r="B60" s="30">
        <v>0</v>
      </c>
      <c r="C60" s="29">
        <v>44.77</v>
      </c>
      <c r="D60" s="29">
        <f>C60</f>
        <v>44.77</v>
      </c>
      <c r="E60" s="23">
        <f t="shared" si="1"/>
        <v>0</v>
      </c>
      <c r="F60" s="29"/>
      <c r="G60" s="26" t="s">
        <v>29</v>
      </c>
    </row>
    <row r="61" spans="1:7" ht="12">
      <c r="A61" s="42"/>
      <c r="B61" s="43"/>
      <c r="C61" s="36"/>
      <c r="D61" s="36"/>
      <c r="E61" s="37"/>
      <c r="F61" s="36"/>
      <c r="G61" s="38"/>
    </row>
    <row r="62" spans="1:7" ht="23.25" customHeight="1" hidden="1">
      <c r="A62" s="34" t="s">
        <v>57</v>
      </c>
      <c r="B62" s="29"/>
      <c r="C62" s="29"/>
      <c r="D62" s="29"/>
      <c r="E62" s="23"/>
      <c r="F62" s="29">
        <v>4590.44</v>
      </c>
      <c r="G62" s="26" t="s">
        <v>20</v>
      </c>
    </row>
    <row r="63" spans="1:7" ht="37.5" customHeight="1" hidden="1">
      <c r="A63" s="34" t="s">
        <v>46</v>
      </c>
      <c r="B63" s="30"/>
      <c r="C63" s="29"/>
      <c r="D63" s="29"/>
      <c r="E63" s="23"/>
      <c r="F63" s="33">
        <v>1315.66</v>
      </c>
      <c r="G63" s="26" t="s">
        <v>47</v>
      </c>
    </row>
    <row r="64" spans="1:9" ht="23.25" customHeight="1" hidden="1">
      <c r="A64" s="34" t="s">
        <v>58</v>
      </c>
      <c r="B64" s="30"/>
      <c r="C64" s="29"/>
      <c r="D64" s="29"/>
      <c r="E64" s="23"/>
      <c r="F64" s="33">
        <v>337.81</v>
      </c>
      <c r="G64" s="26" t="s">
        <v>20</v>
      </c>
      <c r="I64" s="1" t="s">
        <v>59</v>
      </c>
    </row>
    <row r="65" spans="1:7" ht="24" customHeight="1" hidden="1">
      <c r="A65" s="34" t="s">
        <v>60</v>
      </c>
      <c r="B65" s="30"/>
      <c r="C65" s="29"/>
      <c r="D65" s="29"/>
      <c r="E65" s="23"/>
      <c r="F65" s="29">
        <v>467.26</v>
      </c>
      <c r="G65" s="26" t="s">
        <v>20</v>
      </c>
    </row>
    <row r="66" spans="1:7" ht="12" hidden="1">
      <c r="A66" s="34"/>
      <c r="B66" s="30"/>
      <c r="C66" s="29"/>
      <c r="D66" s="29"/>
      <c r="E66" s="23"/>
      <c r="F66" s="29"/>
      <c r="G66" s="26"/>
    </row>
    <row r="67" spans="1:7" ht="12" hidden="1">
      <c r="A67" s="24"/>
      <c r="B67" s="29"/>
      <c r="C67" s="29"/>
      <c r="D67" s="29"/>
      <c r="E67" s="23"/>
      <c r="F67" s="29"/>
      <c r="G67" s="26"/>
    </row>
    <row r="68" spans="1:7" ht="12">
      <c r="A68" s="25" t="s">
        <v>61</v>
      </c>
      <c r="B68" s="23">
        <f>B69+B70+B71</f>
        <v>7237.27</v>
      </c>
      <c r="C68" s="23">
        <f>C69+C70+C71</f>
        <v>9831.39</v>
      </c>
      <c r="D68" s="23">
        <f>D69+D70+D71</f>
        <v>9831.39</v>
      </c>
      <c r="E68" s="23">
        <f t="shared" si="1"/>
        <v>0</v>
      </c>
      <c r="F68" s="23">
        <f>F69+F70+F71</f>
        <v>34264.74</v>
      </c>
      <c r="G68" s="26"/>
    </row>
    <row r="69" spans="1:7" ht="12">
      <c r="A69" s="25" t="s">
        <v>15</v>
      </c>
      <c r="B69" s="23">
        <f>B74+B75+B76+B77+B78+B79+B80+B82+B83+B84+B85+B86</f>
        <v>5154.8</v>
      </c>
      <c r="C69" s="23">
        <f>C74+C75+C76+C77+C78+C79+C80+C82+C83+C84+C85+C86</f>
        <v>4196.25</v>
      </c>
      <c r="D69" s="23">
        <f>D74+D75+D76+D77+D78+D79+D80+D82+D83+D84+D85+D86</f>
        <v>4196.25</v>
      </c>
      <c r="E69" s="23">
        <f t="shared" si="1"/>
        <v>0</v>
      </c>
      <c r="F69" s="23">
        <f>F89+F93</f>
        <v>7038.04</v>
      </c>
      <c r="G69" s="27">
        <v>7038.04</v>
      </c>
    </row>
    <row r="70" spans="1:7" ht="12">
      <c r="A70" s="25" t="s">
        <v>16</v>
      </c>
      <c r="B70" s="23">
        <f>B72+B73</f>
        <v>2082.47</v>
      </c>
      <c r="C70" s="23">
        <f>C72+C73</f>
        <v>62.04</v>
      </c>
      <c r="D70" s="23">
        <f>D72+D73</f>
        <v>62.04</v>
      </c>
      <c r="E70" s="23">
        <f t="shared" si="1"/>
        <v>0</v>
      </c>
      <c r="F70" s="23">
        <f>F88+F90+F92+F94+F91</f>
        <v>27226.7</v>
      </c>
      <c r="G70" s="26"/>
    </row>
    <row r="71" spans="1:7" ht="12">
      <c r="A71" s="25" t="s">
        <v>17</v>
      </c>
      <c r="B71" s="23">
        <v>0</v>
      </c>
      <c r="C71" s="23">
        <f>C81</f>
        <v>5573.1</v>
      </c>
      <c r="D71" s="23">
        <f>D81</f>
        <v>5573.1</v>
      </c>
      <c r="E71" s="23">
        <f t="shared" si="1"/>
        <v>0</v>
      </c>
      <c r="F71" s="28">
        <v>0</v>
      </c>
      <c r="G71" s="26"/>
    </row>
    <row r="72" spans="1:7" ht="21" customHeight="1">
      <c r="A72" s="24" t="s">
        <v>19</v>
      </c>
      <c r="B72" s="29">
        <v>232.47</v>
      </c>
      <c r="C72" s="29">
        <v>62.04</v>
      </c>
      <c r="D72" s="29">
        <f>C72</f>
        <v>62.04</v>
      </c>
      <c r="E72" s="23">
        <f t="shared" si="1"/>
        <v>0</v>
      </c>
      <c r="F72" s="29"/>
      <c r="G72" s="26" t="s">
        <v>20</v>
      </c>
    </row>
    <row r="73" spans="1:7" ht="24">
      <c r="A73" s="31" t="s">
        <v>62</v>
      </c>
      <c r="B73" s="29">
        <v>1850</v>
      </c>
      <c r="C73" s="29">
        <v>0</v>
      </c>
      <c r="D73" s="29">
        <v>0</v>
      </c>
      <c r="E73" s="23">
        <f t="shared" si="1"/>
        <v>0</v>
      </c>
      <c r="F73" s="29"/>
      <c r="G73" s="26" t="s">
        <v>20</v>
      </c>
    </row>
    <row r="74" spans="1:7" ht="12">
      <c r="A74" s="34" t="s">
        <v>40</v>
      </c>
      <c r="B74" s="29">
        <v>262.2</v>
      </c>
      <c r="C74" s="29">
        <v>0</v>
      </c>
      <c r="D74" s="29">
        <v>0</v>
      </c>
      <c r="E74" s="23">
        <f t="shared" si="1"/>
        <v>0</v>
      </c>
      <c r="F74" s="29"/>
      <c r="G74" s="26" t="s">
        <v>29</v>
      </c>
    </row>
    <row r="75" spans="1:7" ht="18" customHeight="1">
      <c r="A75" s="24" t="s">
        <v>63</v>
      </c>
      <c r="B75" s="29">
        <v>27.02</v>
      </c>
      <c r="C75" s="29">
        <v>26.34</v>
      </c>
      <c r="D75" s="29">
        <f>C75</f>
        <v>26.34</v>
      </c>
      <c r="E75" s="23">
        <f t="shared" si="1"/>
        <v>0</v>
      </c>
      <c r="F75" s="29"/>
      <c r="G75" s="26" t="s">
        <v>29</v>
      </c>
    </row>
    <row r="76" spans="1:7" ht="39.75" customHeight="1">
      <c r="A76" s="44" t="s">
        <v>64</v>
      </c>
      <c r="B76" s="45">
        <v>1285.08</v>
      </c>
      <c r="C76" s="29">
        <v>0</v>
      </c>
      <c r="D76" s="29">
        <v>0</v>
      </c>
      <c r="E76" s="23">
        <f t="shared" si="1"/>
        <v>0</v>
      </c>
      <c r="F76" s="29"/>
      <c r="G76" s="26" t="s">
        <v>29</v>
      </c>
    </row>
    <row r="77" spans="1:7" ht="26.25" customHeight="1">
      <c r="A77" s="44" t="s">
        <v>65</v>
      </c>
      <c r="B77" s="45">
        <v>740.16</v>
      </c>
      <c r="C77" s="29">
        <v>0</v>
      </c>
      <c r="D77" s="29">
        <v>0</v>
      </c>
      <c r="E77" s="23">
        <f t="shared" si="1"/>
        <v>0</v>
      </c>
      <c r="F77" s="29"/>
      <c r="G77" s="26" t="s">
        <v>29</v>
      </c>
    </row>
    <row r="78" spans="1:7" ht="25.5" customHeight="1">
      <c r="A78" s="44" t="s">
        <v>66</v>
      </c>
      <c r="B78" s="45">
        <v>920.34</v>
      </c>
      <c r="C78" s="29">
        <v>0</v>
      </c>
      <c r="D78" s="29">
        <v>0</v>
      </c>
      <c r="E78" s="23">
        <f t="shared" si="1"/>
        <v>0</v>
      </c>
      <c r="F78" s="29"/>
      <c r="G78" s="26" t="s">
        <v>29</v>
      </c>
    </row>
    <row r="79" spans="1:7" ht="36">
      <c r="A79" s="44" t="s">
        <v>67</v>
      </c>
      <c r="B79" s="45">
        <v>590</v>
      </c>
      <c r="C79" s="29">
        <v>0</v>
      </c>
      <c r="D79" s="29">
        <v>0</v>
      </c>
      <c r="E79" s="23">
        <f t="shared" si="1"/>
        <v>0</v>
      </c>
      <c r="F79" s="29"/>
      <c r="G79" s="26" t="s">
        <v>29</v>
      </c>
    </row>
    <row r="80" spans="1:7" ht="36.75" customHeight="1">
      <c r="A80" s="44" t="s">
        <v>68</v>
      </c>
      <c r="B80" s="45">
        <v>1330</v>
      </c>
      <c r="C80" s="29">
        <v>0</v>
      </c>
      <c r="D80" s="29">
        <v>0</v>
      </c>
      <c r="E80" s="23">
        <f t="shared" si="1"/>
        <v>0</v>
      </c>
      <c r="F80" s="29"/>
      <c r="G80" s="26" t="s">
        <v>29</v>
      </c>
    </row>
    <row r="81" spans="1:7" ht="28.5" customHeight="1">
      <c r="A81" s="24" t="s">
        <v>30</v>
      </c>
      <c r="B81" s="29">
        <v>0</v>
      </c>
      <c r="C81" s="29">
        <v>5573.1</v>
      </c>
      <c r="D81" s="33">
        <v>5573.1</v>
      </c>
      <c r="E81" s="23">
        <f t="shared" si="1"/>
        <v>0</v>
      </c>
      <c r="F81" s="29"/>
      <c r="G81" s="26" t="s">
        <v>36</v>
      </c>
    </row>
    <row r="82" spans="1:7" ht="26.25" customHeight="1">
      <c r="A82" s="24" t="s">
        <v>69</v>
      </c>
      <c r="B82" s="29">
        <v>0</v>
      </c>
      <c r="C82" s="29">
        <v>1008.08</v>
      </c>
      <c r="D82" s="33">
        <v>1008.08</v>
      </c>
      <c r="E82" s="23">
        <f t="shared" si="1"/>
        <v>0</v>
      </c>
      <c r="F82" s="29" t="s">
        <v>70</v>
      </c>
      <c r="G82" s="26" t="s">
        <v>29</v>
      </c>
    </row>
    <row r="83" spans="1:7" ht="29.25" customHeight="1">
      <c r="A83" s="24" t="s">
        <v>32</v>
      </c>
      <c r="B83" s="29">
        <v>0</v>
      </c>
      <c r="C83" s="29">
        <v>264.55</v>
      </c>
      <c r="D83" s="33">
        <f>C83</f>
        <v>264.55</v>
      </c>
      <c r="E83" s="23">
        <f t="shared" si="1"/>
        <v>0</v>
      </c>
      <c r="F83" s="29"/>
      <c r="G83" s="26" t="s">
        <v>29</v>
      </c>
    </row>
    <row r="84" spans="1:7" ht="24">
      <c r="A84" s="24" t="s">
        <v>33</v>
      </c>
      <c r="B84" s="29">
        <v>0</v>
      </c>
      <c r="C84" s="29">
        <v>2589.58</v>
      </c>
      <c r="D84" s="33">
        <v>2589.58</v>
      </c>
      <c r="E84" s="23">
        <f aca="true" t="shared" si="3" ref="E84:E133">D84-C84</f>
        <v>0</v>
      </c>
      <c r="F84" s="29"/>
      <c r="G84" s="26" t="s">
        <v>29</v>
      </c>
    </row>
    <row r="85" spans="1:7" ht="30.75" customHeight="1">
      <c r="A85" s="24" t="s">
        <v>71</v>
      </c>
      <c r="B85" s="29">
        <v>0</v>
      </c>
      <c r="C85" s="29">
        <v>100.07</v>
      </c>
      <c r="D85" s="29">
        <f>C85</f>
        <v>100.07</v>
      </c>
      <c r="E85" s="23">
        <f t="shared" si="3"/>
        <v>0</v>
      </c>
      <c r="F85" s="29"/>
      <c r="G85" s="26" t="s">
        <v>29</v>
      </c>
    </row>
    <row r="86" spans="1:7" ht="39.75" customHeight="1">
      <c r="A86" s="24" t="s">
        <v>72</v>
      </c>
      <c r="B86" s="29">
        <v>0</v>
      </c>
      <c r="C86" s="29">
        <v>207.63</v>
      </c>
      <c r="D86" s="29">
        <f>C86</f>
        <v>207.63</v>
      </c>
      <c r="E86" s="23">
        <f t="shared" si="3"/>
        <v>0</v>
      </c>
      <c r="F86" s="29"/>
      <c r="G86" s="26" t="s">
        <v>29</v>
      </c>
    </row>
    <row r="87" spans="1:7" ht="12">
      <c r="A87" s="42"/>
      <c r="B87" s="36"/>
      <c r="C87" s="36"/>
      <c r="D87" s="36"/>
      <c r="E87" s="37"/>
      <c r="F87" s="36"/>
      <c r="G87" s="38"/>
    </row>
    <row r="88" spans="1:7" s="49" customFormat="1" ht="47.25" customHeight="1" hidden="1">
      <c r="A88" s="46" t="s">
        <v>73</v>
      </c>
      <c r="B88" s="33"/>
      <c r="C88" s="33"/>
      <c r="D88" s="33"/>
      <c r="E88" s="47"/>
      <c r="F88" s="48">
        <v>2431.98</v>
      </c>
      <c r="G88" s="40" t="s">
        <v>20</v>
      </c>
    </row>
    <row r="89" spans="1:7" s="49" customFormat="1" ht="24" hidden="1">
      <c r="A89" s="34" t="s">
        <v>74</v>
      </c>
      <c r="B89" s="33"/>
      <c r="C89" s="33"/>
      <c r="D89" s="33"/>
      <c r="E89" s="47"/>
      <c r="F89" s="48">
        <v>5893.59</v>
      </c>
      <c r="G89" s="40" t="s">
        <v>47</v>
      </c>
    </row>
    <row r="90" spans="1:7" s="49" customFormat="1" ht="24" hidden="1">
      <c r="A90" s="46" t="s">
        <v>75</v>
      </c>
      <c r="B90" s="33"/>
      <c r="C90" s="33"/>
      <c r="D90" s="33"/>
      <c r="E90" s="47"/>
      <c r="F90" s="48">
        <v>1649.29</v>
      </c>
      <c r="G90" s="40" t="s">
        <v>20</v>
      </c>
    </row>
    <row r="91" spans="1:7" s="49" customFormat="1" ht="36" hidden="1">
      <c r="A91" s="34" t="s">
        <v>76</v>
      </c>
      <c r="B91" s="33"/>
      <c r="C91" s="33"/>
      <c r="D91" s="33"/>
      <c r="E91" s="47"/>
      <c r="F91" s="48">
        <v>2034.75</v>
      </c>
      <c r="G91" s="40" t="s">
        <v>20</v>
      </c>
    </row>
    <row r="92" spans="1:7" ht="24" hidden="1">
      <c r="A92" s="50" t="s">
        <v>77</v>
      </c>
      <c r="B92" s="29"/>
      <c r="C92" s="29"/>
      <c r="D92" s="29"/>
      <c r="E92" s="23"/>
      <c r="F92" s="40">
        <v>2585.18</v>
      </c>
      <c r="G92" s="40" t="s">
        <v>20</v>
      </c>
    </row>
    <row r="93" spans="1:7" ht="36" hidden="1">
      <c r="A93" s="34" t="s">
        <v>78</v>
      </c>
      <c r="B93" s="29"/>
      <c r="C93" s="29"/>
      <c r="D93" s="29"/>
      <c r="E93" s="23"/>
      <c r="F93" s="40">
        <v>1144.45</v>
      </c>
      <c r="G93" s="40" t="s">
        <v>29</v>
      </c>
    </row>
    <row r="94" spans="1:7" ht="24" hidden="1">
      <c r="A94" s="50" t="s">
        <v>79</v>
      </c>
      <c r="B94" s="29"/>
      <c r="C94" s="29"/>
      <c r="D94" s="29"/>
      <c r="E94" s="23"/>
      <c r="F94" s="29">
        <v>18525.5</v>
      </c>
      <c r="G94" s="40" t="s">
        <v>20</v>
      </c>
    </row>
    <row r="95" spans="1:7" ht="12" hidden="1">
      <c r="A95" s="50"/>
      <c r="B95" s="29"/>
      <c r="C95" s="29"/>
      <c r="D95" s="29"/>
      <c r="E95" s="23"/>
      <c r="F95" s="29"/>
      <c r="G95" s="26"/>
    </row>
    <row r="96" spans="1:7" ht="12">
      <c r="A96" s="25" t="s">
        <v>80</v>
      </c>
      <c r="B96" s="23">
        <f>B97+B98+B99</f>
        <v>21953.42</v>
      </c>
      <c r="C96" s="23">
        <f>C97+C98+C99</f>
        <v>42607.2</v>
      </c>
      <c r="D96" s="23">
        <f>D97+D98+D99</f>
        <v>42607.2</v>
      </c>
      <c r="E96" s="23">
        <f t="shared" si="3"/>
        <v>0</v>
      </c>
      <c r="F96" s="23">
        <f>F97+F98+F99</f>
        <v>27163.59</v>
      </c>
      <c r="G96" s="26"/>
    </row>
    <row r="97" spans="1:7" ht="12">
      <c r="A97" s="25" t="s">
        <v>15</v>
      </c>
      <c r="B97" s="23">
        <f>B105+B106</f>
        <v>8553.66</v>
      </c>
      <c r="C97" s="23">
        <f>C105+C106+C111</f>
        <v>4218.56</v>
      </c>
      <c r="D97" s="23">
        <f>D105+D106+D111</f>
        <v>4218.56</v>
      </c>
      <c r="E97" s="23">
        <f t="shared" si="3"/>
        <v>0</v>
      </c>
      <c r="F97" s="23">
        <f>F124+F125+F120</f>
        <v>10718.86</v>
      </c>
      <c r="G97" s="27">
        <v>10718.86</v>
      </c>
    </row>
    <row r="98" spans="1:7" ht="12">
      <c r="A98" s="25" t="s">
        <v>16</v>
      </c>
      <c r="B98" s="23">
        <f>B100+B101+B102+B103</f>
        <v>13399.76</v>
      </c>
      <c r="C98" s="23">
        <f>C100+C101+C102+C103+C107+C108+C109+C112+C104</f>
        <v>16557.88</v>
      </c>
      <c r="D98" s="23">
        <f>D100+D101+D102+D103+D107+D108+D109+D112+D104</f>
        <v>16557.88</v>
      </c>
      <c r="E98" s="23">
        <f t="shared" si="3"/>
        <v>0</v>
      </c>
      <c r="F98" s="23">
        <f>F117+F118+F119+F121+F122+F123</f>
        <v>16444.73</v>
      </c>
      <c r="G98" s="26"/>
    </row>
    <row r="99" spans="1:7" ht="12">
      <c r="A99" s="25" t="s">
        <v>17</v>
      </c>
      <c r="B99" s="23">
        <v>0</v>
      </c>
      <c r="C99" s="23">
        <f>C110+C113+C114+C115</f>
        <v>21830.76</v>
      </c>
      <c r="D99" s="23">
        <f>D110+D113+D114+D115</f>
        <v>21830.76</v>
      </c>
      <c r="E99" s="23">
        <f t="shared" si="3"/>
        <v>0</v>
      </c>
      <c r="F99" s="28">
        <v>0</v>
      </c>
      <c r="G99" s="26"/>
    </row>
    <row r="100" spans="1:7" ht="24">
      <c r="A100" s="34" t="s">
        <v>81</v>
      </c>
      <c r="B100" s="45">
        <v>8900</v>
      </c>
      <c r="C100" s="29">
        <v>0</v>
      </c>
      <c r="D100" s="29">
        <v>0</v>
      </c>
      <c r="E100" s="23">
        <f t="shared" si="3"/>
        <v>0</v>
      </c>
      <c r="F100" s="29"/>
      <c r="G100" s="26" t="s">
        <v>20</v>
      </c>
    </row>
    <row r="101" spans="1:7" ht="24">
      <c r="A101" s="34" t="s">
        <v>82</v>
      </c>
      <c r="B101" s="45">
        <v>2013.39</v>
      </c>
      <c r="C101" s="29">
        <v>0</v>
      </c>
      <c r="D101" s="29">
        <v>0</v>
      </c>
      <c r="E101" s="23">
        <f t="shared" si="3"/>
        <v>0</v>
      </c>
      <c r="F101" s="29"/>
      <c r="G101" s="26" t="s">
        <v>20</v>
      </c>
    </row>
    <row r="102" spans="1:7" ht="36">
      <c r="A102" s="34" t="s">
        <v>83</v>
      </c>
      <c r="B102" s="45">
        <v>1317.13</v>
      </c>
      <c r="C102" s="29">
        <v>1593.22</v>
      </c>
      <c r="D102" s="29">
        <v>1593.22</v>
      </c>
      <c r="E102" s="23">
        <f t="shared" si="3"/>
        <v>0</v>
      </c>
      <c r="F102" s="29"/>
      <c r="G102" s="26" t="s">
        <v>20</v>
      </c>
    </row>
    <row r="103" spans="1:7" ht="54" customHeight="1">
      <c r="A103" s="51" t="s">
        <v>84</v>
      </c>
      <c r="B103" s="45">
        <v>1169.24</v>
      </c>
      <c r="C103" s="29">
        <v>0</v>
      </c>
      <c r="D103" s="29">
        <v>0</v>
      </c>
      <c r="E103" s="23">
        <f t="shared" si="3"/>
        <v>0</v>
      </c>
      <c r="F103" s="29"/>
      <c r="G103" s="26" t="s">
        <v>20</v>
      </c>
    </row>
    <row r="104" spans="1:7" ht="24">
      <c r="A104" s="34" t="s">
        <v>85</v>
      </c>
      <c r="B104" s="29">
        <v>0</v>
      </c>
      <c r="C104" s="29">
        <v>677.97</v>
      </c>
      <c r="D104" s="29">
        <v>677.97</v>
      </c>
      <c r="E104" s="23">
        <f t="shared" si="3"/>
        <v>0</v>
      </c>
      <c r="F104" s="29"/>
      <c r="G104" s="26" t="s">
        <v>20</v>
      </c>
    </row>
    <row r="105" spans="1:7" ht="36">
      <c r="A105" s="34" t="s">
        <v>86</v>
      </c>
      <c r="B105" s="45">
        <v>7064.5</v>
      </c>
      <c r="C105" s="29">
        <v>0</v>
      </c>
      <c r="D105" s="29">
        <v>0</v>
      </c>
      <c r="E105" s="23">
        <f t="shared" si="3"/>
        <v>0</v>
      </c>
      <c r="F105" s="29"/>
      <c r="G105" s="26" t="s">
        <v>29</v>
      </c>
    </row>
    <row r="106" spans="1:7" ht="48">
      <c r="A106" s="34" t="s">
        <v>87</v>
      </c>
      <c r="B106" s="45">
        <v>1489.16</v>
      </c>
      <c r="C106" s="29">
        <v>0</v>
      </c>
      <c r="D106" s="29">
        <v>0</v>
      </c>
      <c r="E106" s="23">
        <f t="shared" si="3"/>
        <v>0</v>
      </c>
      <c r="F106" s="29"/>
      <c r="G106" s="26" t="s">
        <v>29</v>
      </c>
    </row>
    <row r="107" spans="1:7" ht="24">
      <c r="A107" s="34" t="s">
        <v>88</v>
      </c>
      <c r="B107" s="29">
        <v>0</v>
      </c>
      <c r="C107" s="29">
        <v>5119.23</v>
      </c>
      <c r="D107" s="29">
        <v>5119.23</v>
      </c>
      <c r="E107" s="23">
        <f t="shared" si="3"/>
        <v>0</v>
      </c>
      <c r="F107" s="29"/>
      <c r="G107" s="26" t="s">
        <v>20</v>
      </c>
    </row>
    <row r="108" spans="1:7" ht="24">
      <c r="A108" s="34" t="s">
        <v>89</v>
      </c>
      <c r="B108" s="29">
        <v>0</v>
      </c>
      <c r="C108" s="29">
        <v>1593.22</v>
      </c>
      <c r="D108" s="29">
        <v>1593.22</v>
      </c>
      <c r="E108" s="23">
        <f t="shared" si="3"/>
        <v>0</v>
      </c>
      <c r="F108" s="29"/>
      <c r="G108" s="26" t="s">
        <v>20</v>
      </c>
    </row>
    <row r="109" spans="1:7" ht="36">
      <c r="A109" s="34" t="s">
        <v>90</v>
      </c>
      <c r="B109" s="29">
        <v>0</v>
      </c>
      <c r="C109" s="29">
        <v>418.08</v>
      </c>
      <c r="D109" s="29">
        <v>418.08</v>
      </c>
      <c r="E109" s="23">
        <f t="shared" si="3"/>
        <v>0</v>
      </c>
      <c r="F109" s="29"/>
      <c r="G109" s="26" t="s">
        <v>20</v>
      </c>
    </row>
    <row r="110" spans="1:7" ht="36">
      <c r="A110" s="34" t="s">
        <v>91</v>
      </c>
      <c r="B110" s="29">
        <v>0</v>
      </c>
      <c r="C110" s="29">
        <v>9739.47</v>
      </c>
      <c r="D110" s="29">
        <v>9739.47</v>
      </c>
      <c r="E110" s="23">
        <f t="shared" si="3"/>
        <v>0</v>
      </c>
      <c r="F110" s="29"/>
      <c r="G110" s="26" t="s">
        <v>36</v>
      </c>
    </row>
    <row r="111" spans="1:7" ht="48">
      <c r="A111" s="34" t="s">
        <v>92</v>
      </c>
      <c r="B111" s="29">
        <v>0</v>
      </c>
      <c r="C111" s="29">
        <v>4218.56</v>
      </c>
      <c r="D111" s="29">
        <v>4218.56</v>
      </c>
      <c r="E111" s="23">
        <f t="shared" si="3"/>
        <v>0</v>
      </c>
      <c r="F111" s="29"/>
      <c r="G111" s="26" t="s">
        <v>29</v>
      </c>
    </row>
    <row r="112" spans="1:7" ht="36">
      <c r="A112" s="34" t="s">
        <v>93</v>
      </c>
      <c r="B112" s="29">
        <v>0</v>
      </c>
      <c r="C112" s="29">
        <v>7156.16</v>
      </c>
      <c r="D112" s="29">
        <v>7156.16</v>
      </c>
      <c r="E112" s="23">
        <f t="shared" si="3"/>
        <v>0</v>
      </c>
      <c r="F112" s="29"/>
      <c r="G112" s="26" t="s">
        <v>20</v>
      </c>
    </row>
    <row r="113" spans="1:7" ht="36">
      <c r="A113" s="52" t="s">
        <v>94</v>
      </c>
      <c r="B113" s="29">
        <v>0</v>
      </c>
      <c r="C113" s="29">
        <v>4451.17</v>
      </c>
      <c r="D113" s="29">
        <v>4451.17</v>
      </c>
      <c r="E113" s="23">
        <f t="shared" si="3"/>
        <v>0</v>
      </c>
      <c r="F113" s="29"/>
      <c r="G113" s="26" t="s">
        <v>36</v>
      </c>
    </row>
    <row r="114" spans="1:7" ht="48">
      <c r="A114" s="34" t="s">
        <v>95</v>
      </c>
      <c r="B114" s="29">
        <v>0</v>
      </c>
      <c r="C114" s="29">
        <v>7238.17</v>
      </c>
      <c r="D114" s="29">
        <v>7238.17</v>
      </c>
      <c r="E114" s="23">
        <f t="shared" si="3"/>
        <v>0</v>
      </c>
      <c r="F114" s="29"/>
      <c r="G114" s="26" t="s">
        <v>36</v>
      </c>
    </row>
    <row r="115" spans="1:7" ht="24">
      <c r="A115" s="34" t="s">
        <v>96</v>
      </c>
      <c r="B115" s="29">
        <v>0</v>
      </c>
      <c r="C115" s="29">
        <v>401.95</v>
      </c>
      <c r="D115" s="29">
        <v>401.95</v>
      </c>
      <c r="E115" s="23">
        <f t="shared" si="3"/>
        <v>0</v>
      </c>
      <c r="F115" s="29"/>
      <c r="G115" s="26" t="s">
        <v>36</v>
      </c>
    </row>
    <row r="116" spans="1:7" ht="9" customHeight="1">
      <c r="A116" s="42"/>
      <c r="B116" s="36"/>
      <c r="C116" s="36"/>
      <c r="D116" s="36"/>
      <c r="E116" s="37">
        <f t="shared" si="3"/>
        <v>0</v>
      </c>
      <c r="F116" s="36"/>
      <c r="G116" s="38"/>
    </row>
    <row r="117" spans="1:7" s="49" customFormat="1" ht="26.25" customHeight="1" hidden="1">
      <c r="A117" s="46" t="s">
        <v>97</v>
      </c>
      <c r="B117" s="33"/>
      <c r="C117" s="33"/>
      <c r="D117" s="33"/>
      <c r="E117" s="47"/>
      <c r="F117" s="33">
        <v>2202.88</v>
      </c>
      <c r="G117" s="48" t="s">
        <v>20</v>
      </c>
    </row>
    <row r="118" spans="1:7" s="49" customFormat="1" ht="24" hidden="1">
      <c r="A118" s="34" t="s">
        <v>98</v>
      </c>
      <c r="B118" s="33"/>
      <c r="C118" s="33"/>
      <c r="D118" s="33"/>
      <c r="E118" s="47"/>
      <c r="F118" s="33">
        <v>4626.01</v>
      </c>
      <c r="G118" s="48" t="s">
        <v>20</v>
      </c>
    </row>
    <row r="119" spans="1:7" s="49" customFormat="1" ht="36.75" customHeight="1" hidden="1">
      <c r="A119" s="46" t="s">
        <v>99</v>
      </c>
      <c r="B119" s="33"/>
      <c r="C119" s="33"/>
      <c r="D119" s="33"/>
      <c r="E119" s="47"/>
      <c r="F119" s="33">
        <v>2964.78</v>
      </c>
      <c r="G119" s="48" t="s">
        <v>20</v>
      </c>
    </row>
    <row r="120" spans="1:7" s="49" customFormat="1" ht="36.75" customHeight="1" hidden="1">
      <c r="A120" s="34" t="s">
        <v>100</v>
      </c>
      <c r="B120" s="33"/>
      <c r="C120" s="33"/>
      <c r="D120" s="33"/>
      <c r="E120" s="47"/>
      <c r="F120" s="33">
        <v>990</v>
      </c>
      <c r="G120" s="48" t="s">
        <v>101</v>
      </c>
    </row>
    <row r="121" spans="1:7" s="49" customFormat="1" ht="36.75" customHeight="1" hidden="1">
      <c r="A121" s="34" t="s">
        <v>102</v>
      </c>
      <c r="B121" s="33"/>
      <c r="C121" s="33"/>
      <c r="D121" s="33"/>
      <c r="E121" s="47"/>
      <c r="F121" s="33">
        <v>635.58</v>
      </c>
      <c r="G121" s="48" t="s">
        <v>20</v>
      </c>
    </row>
    <row r="122" spans="1:7" s="49" customFormat="1" ht="44.25" customHeight="1" hidden="1">
      <c r="A122" s="34" t="s">
        <v>103</v>
      </c>
      <c r="B122" s="33"/>
      <c r="C122" s="33"/>
      <c r="D122" s="33"/>
      <c r="E122" s="47"/>
      <c r="F122" s="33">
        <v>1027.51</v>
      </c>
      <c r="G122" s="48" t="s">
        <v>20</v>
      </c>
    </row>
    <row r="123" spans="1:7" s="49" customFormat="1" ht="36.75" customHeight="1" hidden="1">
      <c r="A123" s="34" t="s">
        <v>104</v>
      </c>
      <c r="B123" s="33"/>
      <c r="C123" s="33"/>
      <c r="D123" s="33"/>
      <c r="E123" s="47"/>
      <c r="F123" s="33">
        <v>4987.97</v>
      </c>
      <c r="G123" s="48" t="s">
        <v>20</v>
      </c>
    </row>
    <row r="124" spans="1:7" s="49" customFormat="1" ht="51" customHeight="1" hidden="1">
      <c r="A124" s="34" t="s">
        <v>105</v>
      </c>
      <c r="B124" s="33"/>
      <c r="C124" s="33"/>
      <c r="D124" s="33"/>
      <c r="E124" s="47"/>
      <c r="F124" s="33">
        <v>1980.6</v>
      </c>
      <c r="G124" s="48" t="s">
        <v>106</v>
      </c>
    </row>
    <row r="125" spans="1:7" s="49" customFormat="1" ht="46.5" customHeight="1" hidden="1">
      <c r="A125" s="34" t="s">
        <v>107</v>
      </c>
      <c r="B125" s="33"/>
      <c r="C125" s="33"/>
      <c r="D125" s="33"/>
      <c r="E125" s="47"/>
      <c r="F125" s="33">
        <v>7748.26</v>
      </c>
      <c r="G125" s="48" t="s">
        <v>106</v>
      </c>
    </row>
    <row r="126" spans="1:7" ht="12" hidden="1">
      <c r="A126" s="24"/>
      <c r="B126" s="29"/>
      <c r="C126" s="29"/>
      <c r="D126" s="29"/>
      <c r="E126" s="23"/>
      <c r="F126" s="29"/>
      <c r="G126" s="26"/>
    </row>
    <row r="127" spans="1:7" ht="12">
      <c r="A127" s="25" t="s">
        <v>108</v>
      </c>
      <c r="B127" s="23">
        <f>B128+B129+B130</f>
        <v>3345.75</v>
      </c>
      <c r="C127" s="23">
        <f>C128+C129+C130</f>
        <v>423.73</v>
      </c>
      <c r="D127" s="23">
        <f>D128+D129+D130</f>
        <v>423.73</v>
      </c>
      <c r="E127" s="23">
        <f t="shared" si="3"/>
        <v>0</v>
      </c>
      <c r="F127" s="23">
        <f>F128+F129+F130</f>
        <v>3869.8</v>
      </c>
      <c r="G127" s="26"/>
    </row>
    <row r="128" spans="1:7" ht="12">
      <c r="A128" s="25" t="s">
        <v>15</v>
      </c>
      <c r="B128" s="23">
        <f>B132+B133</f>
        <v>3158.9</v>
      </c>
      <c r="C128" s="23">
        <f>C132+C133</f>
        <v>423.73</v>
      </c>
      <c r="D128" s="23">
        <f>D132+D133</f>
        <v>423.73</v>
      </c>
      <c r="E128" s="23">
        <f>E132+E133</f>
        <v>0</v>
      </c>
      <c r="F128" s="23">
        <f>F135+F137</f>
        <v>3842.38</v>
      </c>
      <c r="G128" s="53">
        <v>3842.38</v>
      </c>
    </row>
    <row r="129" spans="1:7" ht="12">
      <c r="A129" s="25" t="s">
        <v>16</v>
      </c>
      <c r="B129" s="23">
        <f>B131</f>
        <v>186.85</v>
      </c>
      <c r="C129" s="23">
        <f>C131</f>
        <v>0</v>
      </c>
      <c r="D129" s="23">
        <f>D131</f>
        <v>0</v>
      </c>
      <c r="E129" s="23">
        <f t="shared" si="3"/>
        <v>0</v>
      </c>
      <c r="F129" s="23">
        <f>F136</f>
        <v>27.42</v>
      </c>
      <c r="G129" s="26" t="s">
        <v>70</v>
      </c>
    </row>
    <row r="130" spans="1:7" ht="12">
      <c r="A130" s="25" t="s">
        <v>17</v>
      </c>
      <c r="B130" s="23">
        <v>0</v>
      </c>
      <c r="C130" s="23">
        <v>0</v>
      </c>
      <c r="D130" s="23">
        <v>0</v>
      </c>
      <c r="E130" s="23">
        <f t="shared" si="3"/>
        <v>0</v>
      </c>
      <c r="F130" s="23">
        <v>0</v>
      </c>
      <c r="G130" s="26"/>
    </row>
    <row r="131" spans="1:7" ht="24">
      <c r="A131" s="24" t="s">
        <v>19</v>
      </c>
      <c r="B131" s="29">
        <v>186.85</v>
      </c>
      <c r="C131" s="29">
        <v>0</v>
      </c>
      <c r="D131" s="29"/>
      <c r="E131" s="23">
        <f t="shared" si="3"/>
        <v>0</v>
      </c>
      <c r="F131" s="29"/>
      <c r="G131" s="26" t="s">
        <v>20</v>
      </c>
    </row>
    <row r="132" spans="1:7" ht="72">
      <c r="A132" s="54" t="s">
        <v>109</v>
      </c>
      <c r="B132" s="29">
        <v>3158.9</v>
      </c>
      <c r="C132" s="29">
        <v>0</v>
      </c>
      <c r="D132" s="29">
        <v>0</v>
      </c>
      <c r="E132" s="23">
        <f t="shared" si="3"/>
        <v>0</v>
      </c>
      <c r="F132" s="29"/>
      <c r="G132" s="26" t="s">
        <v>29</v>
      </c>
    </row>
    <row r="133" spans="1:7" ht="24">
      <c r="A133" s="24" t="s">
        <v>110</v>
      </c>
      <c r="B133" s="29">
        <v>0</v>
      </c>
      <c r="C133" s="29">
        <v>423.73</v>
      </c>
      <c r="D133" s="29">
        <v>423.73</v>
      </c>
      <c r="E133" s="23">
        <f t="shared" si="3"/>
        <v>0</v>
      </c>
      <c r="F133" s="29"/>
      <c r="G133" s="26" t="s">
        <v>29</v>
      </c>
    </row>
    <row r="134" spans="1:7" ht="12">
      <c r="A134" s="42"/>
      <c r="B134" s="36"/>
      <c r="C134" s="36"/>
      <c r="D134" s="36"/>
      <c r="E134" s="43"/>
      <c r="F134" s="36"/>
      <c r="G134" s="38"/>
    </row>
    <row r="135" spans="1:7" ht="40.5" customHeight="1" hidden="1">
      <c r="A135" s="46" t="s">
        <v>111</v>
      </c>
      <c r="B135" s="29"/>
      <c r="C135" s="29"/>
      <c r="D135" s="29"/>
      <c r="E135" s="30"/>
      <c r="F135" s="29">
        <v>3498.09</v>
      </c>
      <c r="G135" s="26" t="s">
        <v>112</v>
      </c>
    </row>
    <row r="136" spans="1:7" ht="20.25" customHeight="1" hidden="1">
      <c r="A136" s="24" t="s">
        <v>113</v>
      </c>
      <c r="B136" s="29"/>
      <c r="C136" s="29"/>
      <c r="D136" s="29"/>
      <c r="E136" s="30"/>
      <c r="F136" s="29">
        <v>27.42</v>
      </c>
      <c r="G136" s="26" t="s">
        <v>20</v>
      </c>
    </row>
    <row r="137" spans="1:7" ht="24" hidden="1">
      <c r="A137" s="24" t="s">
        <v>114</v>
      </c>
      <c r="B137" s="29"/>
      <c r="C137" s="29"/>
      <c r="D137" s="29"/>
      <c r="E137" s="30"/>
      <c r="F137" s="29">
        <v>344.29</v>
      </c>
      <c r="G137" s="26" t="s">
        <v>29</v>
      </c>
    </row>
    <row r="138" spans="1:7" ht="12" hidden="1">
      <c r="A138" s="24"/>
      <c r="B138" s="29"/>
      <c r="C138" s="29"/>
      <c r="D138" s="29"/>
      <c r="E138" s="30"/>
      <c r="F138" s="29"/>
      <c r="G138" s="26"/>
    </row>
    <row r="139" spans="1:7" ht="12" hidden="1">
      <c r="A139" s="55"/>
      <c r="B139" s="56"/>
      <c r="C139" s="56"/>
      <c r="D139" s="56"/>
      <c r="E139" s="57"/>
      <c r="F139" s="56"/>
      <c r="G139" s="58"/>
    </row>
    <row r="140" spans="1:7" s="61" customFormat="1" ht="28.5" customHeight="1">
      <c r="A140" s="59" t="s">
        <v>115</v>
      </c>
      <c r="B140" s="23" t="s">
        <v>70</v>
      </c>
      <c r="C140" s="23">
        <v>11274.29</v>
      </c>
      <c r="D140" s="23">
        <f>C140</f>
        <v>11274.29</v>
      </c>
      <c r="E140" s="28"/>
      <c r="F140" s="23"/>
      <c r="G140" s="60" t="s">
        <v>29</v>
      </c>
    </row>
    <row r="142" spans="1:2" ht="12">
      <c r="A142" s="1" t="s">
        <v>116</v>
      </c>
      <c r="B142" s="1" t="s">
        <v>117</v>
      </c>
    </row>
    <row r="144" ht="12" hidden="1">
      <c r="A144" s="1" t="s">
        <v>118</v>
      </c>
    </row>
    <row r="145" ht="12" hidden="1">
      <c r="A145" s="1" t="s">
        <v>120</v>
      </c>
    </row>
  </sheetData>
  <mergeCells count="11">
    <mergeCell ref="F10:F11"/>
    <mergeCell ref="G10:G11"/>
    <mergeCell ref="A5:G5"/>
    <mergeCell ref="B31:B32"/>
    <mergeCell ref="A6:G6"/>
    <mergeCell ref="A7:G7"/>
    <mergeCell ref="A8:G8"/>
    <mergeCell ref="A10:A11"/>
    <mergeCell ref="B10:B11"/>
    <mergeCell ref="C10:D10"/>
    <mergeCell ref="E10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">
      <selection activeCell="N10" sqref="N10"/>
    </sheetView>
  </sheetViews>
  <sheetFormatPr defaultColWidth="9.140625" defaultRowHeight="12.75"/>
  <cols>
    <col min="1" max="1" width="32.140625" style="63" customWidth="1"/>
    <col min="2" max="2" width="10.28125" style="63" customWidth="1"/>
    <col min="3" max="3" width="7.140625" style="63" customWidth="1"/>
    <col min="4" max="4" width="10.00390625" style="63" customWidth="1"/>
    <col min="5" max="5" width="6.8515625" style="63" customWidth="1"/>
    <col min="6" max="6" width="11.8515625" style="63" customWidth="1"/>
    <col min="7" max="7" width="11.57421875" style="63" customWidth="1"/>
    <col min="8" max="8" width="14.28125" style="63" customWidth="1"/>
    <col min="9" max="9" width="7.421875" style="63" customWidth="1"/>
    <col min="10" max="10" width="7.7109375" style="63" customWidth="1"/>
    <col min="11" max="11" width="12.140625" style="63" customWidth="1"/>
    <col min="12" max="12" width="29.140625" style="63" customWidth="1"/>
    <col min="13" max="16384" width="9.140625" style="63" customWidth="1"/>
  </cols>
  <sheetData>
    <row r="1" spans="11:12" ht="12.75">
      <c r="K1" s="238"/>
      <c r="L1" s="238"/>
    </row>
    <row r="2" spans="11:12" ht="12.75">
      <c r="K2" s="64"/>
      <c r="L2" s="65"/>
    </row>
    <row r="3" spans="11:12" ht="12.75">
      <c r="K3" s="64"/>
      <c r="L3" s="65"/>
    </row>
    <row r="4" spans="11:12" ht="12.75">
      <c r="K4" s="64"/>
      <c r="L4" s="65"/>
    </row>
    <row r="5" spans="11:12" ht="12.75">
      <c r="K5" s="64"/>
      <c r="L5" s="65"/>
    </row>
    <row r="7" spans="1:12" ht="15.75">
      <c r="A7" s="201" t="s">
        <v>121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2:12" ht="15.75" customHeight="1">
      <c r="B8" s="344"/>
      <c r="C8" s="344"/>
      <c r="D8" s="344"/>
      <c r="E8" s="344"/>
      <c r="F8" s="345" t="s">
        <v>228</v>
      </c>
      <c r="G8" s="344"/>
      <c r="H8" s="344"/>
      <c r="I8" s="344"/>
      <c r="J8" s="344"/>
      <c r="K8" s="344"/>
      <c r="L8" s="344"/>
    </row>
    <row r="9" spans="1:12" ht="13.5" customHeight="1">
      <c r="A9" s="239" t="s">
        <v>122</v>
      </c>
      <c r="B9" s="241" t="s">
        <v>123</v>
      </c>
      <c r="C9" s="241" t="s">
        <v>124</v>
      </c>
      <c r="D9" s="241" t="s">
        <v>125</v>
      </c>
      <c r="E9" s="241" t="s">
        <v>126</v>
      </c>
      <c r="F9" s="241" t="s">
        <v>127</v>
      </c>
      <c r="G9" s="243" t="s">
        <v>128</v>
      </c>
      <c r="H9" s="244"/>
      <c r="I9" s="244"/>
      <c r="J9" s="244"/>
      <c r="K9" s="245"/>
      <c r="L9" s="241" t="s">
        <v>129</v>
      </c>
    </row>
    <row r="10" spans="1:12" ht="33" customHeight="1">
      <c r="A10" s="240"/>
      <c r="B10" s="242"/>
      <c r="C10" s="242"/>
      <c r="D10" s="242"/>
      <c r="E10" s="242"/>
      <c r="F10" s="242"/>
      <c r="G10" s="66" t="s">
        <v>130</v>
      </c>
      <c r="H10" s="66" t="s">
        <v>131</v>
      </c>
      <c r="I10" s="66" t="s">
        <v>132</v>
      </c>
      <c r="J10" s="66" t="s">
        <v>133</v>
      </c>
      <c r="K10" s="66" t="s">
        <v>134</v>
      </c>
      <c r="L10" s="242"/>
    </row>
    <row r="11" spans="1:12" ht="33.75" customHeight="1" hidden="1">
      <c r="A11" s="67"/>
      <c r="B11" s="68"/>
      <c r="C11" s="68"/>
      <c r="D11" s="68"/>
      <c r="E11" s="68"/>
      <c r="F11" s="68"/>
      <c r="G11" s="69"/>
      <c r="H11" s="70"/>
      <c r="I11" s="70"/>
      <c r="J11" s="70"/>
      <c r="K11" s="70"/>
      <c r="L11" s="71"/>
    </row>
    <row r="12" spans="1:12" s="75" customFormat="1" ht="13.5" thickBot="1">
      <c r="A12" s="72"/>
      <c r="B12" s="73"/>
      <c r="C12" s="73"/>
      <c r="D12" s="73"/>
      <c r="E12" s="235" t="s">
        <v>135</v>
      </c>
      <c r="F12" s="236"/>
      <c r="G12" s="236"/>
      <c r="H12" s="73"/>
      <c r="I12" s="73"/>
      <c r="J12" s="73"/>
      <c r="K12" s="73"/>
      <c r="L12" s="74"/>
    </row>
    <row r="13" spans="1:12" ht="14.25" customHeight="1">
      <c r="A13" s="227" t="s">
        <v>136</v>
      </c>
      <c r="B13" s="218"/>
      <c r="C13" s="218"/>
      <c r="D13" s="219"/>
      <c r="E13" s="76"/>
      <c r="F13" s="77"/>
      <c r="G13" s="77"/>
      <c r="H13" s="78"/>
      <c r="I13" s="78"/>
      <c r="J13" s="78"/>
      <c r="K13" s="78"/>
      <c r="L13" s="78"/>
    </row>
    <row r="14" spans="1:12" ht="54" customHeight="1">
      <c r="A14" s="79" t="s">
        <v>137</v>
      </c>
      <c r="B14" s="80"/>
      <c r="C14" s="80"/>
      <c r="D14" s="80"/>
      <c r="E14" s="81"/>
      <c r="F14" s="82">
        <f>G14+H14+I14+J14+K14</f>
        <v>1462</v>
      </c>
      <c r="G14" s="81"/>
      <c r="H14" s="81"/>
      <c r="I14" s="81"/>
      <c r="J14" s="81"/>
      <c r="K14" s="82">
        <v>1462</v>
      </c>
      <c r="L14" s="83" t="s">
        <v>138</v>
      </c>
    </row>
    <row r="15" spans="1:12" ht="25.5" customHeight="1">
      <c r="A15" s="79" t="s">
        <v>139</v>
      </c>
      <c r="B15" s="80"/>
      <c r="C15" s="80"/>
      <c r="D15" s="80"/>
      <c r="E15" s="81"/>
      <c r="F15" s="82">
        <f>G15+H15+I15+J15+K15</f>
        <v>1</v>
      </c>
      <c r="G15" s="82">
        <v>1</v>
      </c>
      <c r="H15" s="81"/>
      <c r="I15" s="81"/>
      <c r="J15" s="81"/>
      <c r="K15" s="81"/>
      <c r="L15" s="84"/>
    </row>
    <row r="16" spans="1:12" ht="14.25" customHeight="1" thickBot="1">
      <c r="A16" s="85"/>
      <c r="B16" s="86"/>
      <c r="C16" s="87"/>
      <c r="D16" s="85"/>
      <c r="E16" s="88"/>
      <c r="F16" s="89"/>
      <c r="G16" s="89"/>
      <c r="H16" s="90"/>
      <c r="I16" s="90"/>
      <c r="J16" s="90"/>
      <c r="K16" s="90"/>
      <c r="L16" s="90"/>
    </row>
    <row r="17" spans="1:12" s="75" customFormat="1" ht="15.75" customHeight="1" thickBot="1">
      <c r="A17" s="220" t="s">
        <v>140</v>
      </c>
      <c r="B17" s="221"/>
      <c r="C17" s="221"/>
      <c r="D17" s="237"/>
      <c r="E17" s="91"/>
      <c r="F17" s="92">
        <f aca="true" t="shared" si="0" ref="F17:K17">SUM(F14:F16)</f>
        <v>1463</v>
      </c>
      <c r="G17" s="92">
        <f t="shared" si="0"/>
        <v>1</v>
      </c>
      <c r="H17" s="92">
        <f t="shared" si="0"/>
        <v>0</v>
      </c>
      <c r="I17" s="92">
        <f t="shared" si="0"/>
        <v>0</v>
      </c>
      <c r="J17" s="92">
        <f t="shared" si="0"/>
        <v>0</v>
      </c>
      <c r="K17" s="92">
        <f t="shared" si="0"/>
        <v>1462</v>
      </c>
      <c r="L17" s="93"/>
    </row>
    <row r="18" spans="1:12" ht="9" customHeight="1" thickBot="1">
      <c r="A18" s="94"/>
      <c r="B18" s="94"/>
      <c r="C18" s="94"/>
      <c r="D18" s="94"/>
      <c r="E18" s="94"/>
      <c r="F18" s="95"/>
      <c r="G18" s="95"/>
      <c r="H18" s="95"/>
      <c r="I18" s="95"/>
      <c r="J18" s="95"/>
      <c r="K18" s="95"/>
      <c r="L18" s="96"/>
    </row>
    <row r="19" spans="1:12" ht="18" customHeight="1" thickBot="1">
      <c r="A19" s="217" t="s">
        <v>141</v>
      </c>
      <c r="B19" s="209"/>
      <c r="C19" s="209"/>
      <c r="D19" s="210"/>
      <c r="E19" s="97"/>
      <c r="F19" s="98"/>
      <c r="G19" s="98"/>
      <c r="H19" s="98"/>
      <c r="I19" s="98"/>
      <c r="J19" s="98"/>
      <c r="K19" s="98"/>
      <c r="L19" s="99"/>
    </row>
    <row r="20" spans="1:12" ht="37.5" customHeight="1">
      <c r="A20" s="100" t="s">
        <v>142</v>
      </c>
      <c r="B20" s="101"/>
      <c r="C20" s="101"/>
      <c r="D20" s="101"/>
      <c r="E20" s="102"/>
      <c r="F20" s="103">
        <f>G20+H20+I20+J20+K20</f>
        <v>825.6</v>
      </c>
      <c r="G20" s="103"/>
      <c r="H20" s="103"/>
      <c r="I20" s="103"/>
      <c r="J20" s="103"/>
      <c r="K20" s="104">
        <v>825.6</v>
      </c>
      <c r="L20" s="83" t="s">
        <v>138</v>
      </c>
    </row>
    <row r="21" spans="1:12" ht="28.5" customHeight="1">
      <c r="A21" s="79" t="s">
        <v>143</v>
      </c>
      <c r="B21" s="80"/>
      <c r="C21" s="80"/>
      <c r="D21" s="80"/>
      <c r="E21" s="81"/>
      <c r="F21" s="103">
        <f>G21+H21+I21+J21+K21</f>
        <v>232.2</v>
      </c>
      <c r="G21" s="105">
        <v>232.2</v>
      </c>
      <c r="H21" s="106"/>
      <c r="I21" s="106"/>
      <c r="J21" s="106"/>
      <c r="K21" s="106"/>
      <c r="L21" s="66" t="s">
        <v>144</v>
      </c>
    </row>
    <row r="22" spans="1:12" ht="26.25" customHeight="1">
      <c r="A22" s="79" t="s">
        <v>145</v>
      </c>
      <c r="B22" s="80"/>
      <c r="C22" s="80"/>
      <c r="D22" s="80"/>
      <c r="E22" s="81"/>
      <c r="F22" s="103">
        <f>G22+H22+I22+J22+K22</f>
        <v>411.02</v>
      </c>
      <c r="G22" s="106">
        <v>411.02</v>
      </c>
      <c r="H22" s="106"/>
      <c r="I22" s="106"/>
      <c r="J22" s="106"/>
      <c r="K22" s="106"/>
      <c r="L22" s="66" t="s">
        <v>146</v>
      </c>
    </row>
    <row r="23" spans="1:12" ht="27" customHeight="1">
      <c r="A23" s="79" t="s">
        <v>147</v>
      </c>
      <c r="B23" s="80"/>
      <c r="C23" s="80"/>
      <c r="D23" s="80"/>
      <c r="E23" s="81"/>
      <c r="F23" s="103">
        <f>G23+H23+I23+J23+K23</f>
        <v>100.07</v>
      </c>
      <c r="G23" s="106">
        <v>100.07</v>
      </c>
      <c r="H23" s="106"/>
      <c r="I23" s="106"/>
      <c r="J23" s="106"/>
      <c r="K23" s="106"/>
      <c r="L23" s="66" t="s">
        <v>148</v>
      </c>
    </row>
    <row r="24" spans="1:12" ht="7.5" customHeight="1" thickBot="1">
      <c r="A24" s="107"/>
      <c r="B24" s="108"/>
      <c r="C24" s="109"/>
      <c r="D24" s="109"/>
      <c r="E24" s="109"/>
      <c r="F24" s="110"/>
      <c r="G24" s="110"/>
      <c r="H24" s="111"/>
      <c r="I24" s="111"/>
      <c r="J24" s="111"/>
      <c r="K24" s="111"/>
      <c r="L24" s="112"/>
    </row>
    <row r="25" spans="1:12" s="75" customFormat="1" ht="16.5" customHeight="1" thickBot="1">
      <c r="A25" s="220" t="s">
        <v>149</v>
      </c>
      <c r="B25" s="221"/>
      <c r="C25" s="221"/>
      <c r="D25" s="222"/>
      <c r="E25" s="93"/>
      <c r="F25" s="92">
        <f aca="true" t="shared" si="1" ref="F25:K25">SUM(F20:F24)</f>
        <v>1568.8899999999999</v>
      </c>
      <c r="G25" s="92">
        <f t="shared" si="1"/>
        <v>743.29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825.6</v>
      </c>
      <c r="L25" s="114"/>
    </row>
    <row r="26" spans="1:12" ht="8.25" customHeight="1" thickBot="1">
      <c r="A26" s="84"/>
      <c r="B26" s="84"/>
      <c r="C26" s="84"/>
      <c r="D26" s="84"/>
      <c r="E26" s="81"/>
      <c r="F26" s="115"/>
      <c r="G26" s="115"/>
      <c r="H26" s="84"/>
      <c r="I26" s="84"/>
      <c r="J26" s="84"/>
      <c r="K26" s="84"/>
      <c r="L26" s="84"/>
    </row>
    <row r="27" spans="1:12" ht="23.25" customHeight="1" thickBot="1">
      <c r="A27" s="217" t="s">
        <v>150</v>
      </c>
      <c r="B27" s="209"/>
      <c r="C27" s="209"/>
      <c r="D27" s="210"/>
      <c r="E27" s="97"/>
      <c r="F27" s="98"/>
      <c r="G27" s="98"/>
      <c r="H27" s="98"/>
      <c r="I27" s="98"/>
      <c r="J27" s="98"/>
      <c r="K27" s="98"/>
      <c r="L27" s="99"/>
    </row>
    <row r="28" spans="1:12" ht="43.5" customHeight="1">
      <c r="A28" s="34" t="s">
        <v>151</v>
      </c>
      <c r="B28" s="101"/>
      <c r="C28" s="101"/>
      <c r="D28" s="101"/>
      <c r="E28" s="102"/>
      <c r="F28" s="103">
        <f>G28+H28+I28+J28+K28</f>
        <v>398.31</v>
      </c>
      <c r="G28" s="103"/>
      <c r="H28" s="103">
        <v>398.31</v>
      </c>
      <c r="I28" s="103"/>
      <c r="J28" s="103"/>
      <c r="K28" s="103"/>
      <c r="L28" s="66" t="s">
        <v>152</v>
      </c>
    </row>
    <row r="29" spans="1:12" ht="42.75" customHeight="1">
      <c r="A29" s="79" t="s">
        <v>153</v>
      </c>
      <c r="B29" s="101"/>
      <c r="C29" s="101"/>
      <c r="D29" s="101"/>
      <c r="E29" s="102"/>
      <c r="F29" s="103">
        <f aca="true" t="shared" si="2" ref="F29:F37">G29+H29+I29+J29+K29</f>
        <v>338.98</v>
      </c>
      <c r="G29" s="103"/>
      <c r="H29" s="103">
        <v>338.98</v>
      </c>
      <c r="I29" s="103"/>
      <c r="J29" s="103"/>
      <c r="K29" s="103"/>
      <c r="L29" s="66" t="s">
        <v>154</v>
      </c>
    </row>
    <row r="30" spans="1:12" ht="62.25" customHeight="1">
      <c r="A30" s="34" t="s">
        <v>155</v>
      </c>
      <c r="B30" s="80"/>
      <c r="C30" s="80"/>
      <c r="D30" s="80"/>
      <c r="E30" s="81"/>
      <c r="F30" s="106">
        <f t="shared" si="2"/>
        <v>4836.78</v>
      </c>
      <c r="G30" s="106"/>
      <c r="H30" s="106"/>
      <c r="I30" s="106"/>
      <c r="J30" s="106"/>
      <c r="K30" s="106">
        <v>4836.78</v>
      </c>
      <c r="L30" s="66" t="s">
        <v>156</v>
      </c>
    </row>
    <row r="31" spans="1:12" ht="47.25" customHeight="1">
      <c r="A31" s="34" t="s">
        <v>157</v>
      </c>
      <c r="B31" s="80"/>
      <c r="C31" s="80"/>
      <c r="D31" s="80"/>
      <c r="E31" s="81"/>
      <c r="F31" s="106">
        <f t="shared" si="2"/>
        <v>2095</v>
      </c>
      <c r="G31" s="106">
        <v>2095</v>
      </c>
      <c r="H31" s="106"/>
      <c r="I31" s="106"/>
      <c r="J31" s="106"/>
      <c r="K31" s="106"/>
      <c r="L31" s="66" t="s">
        <v>158</v>
      </c>
    </row>
    <row r="32" spans="1:12" ht="60.75" customHeight="1">
      <c r="A32" s="79" t="s">
        <v>159</v>
      </c>
      <c r="B32" s="101"/>
      <c r="C32" s="101"/>
      <c r="D32" s="101"/>
      <c r="E32" s="102"/>
      <c r="F32" s="103">
        <f t="shared" si="2"/>
        <v>50.26</v>
      </c>
      <c r="G32" s="103"/>
      <c r="H32" s="103">
        <v>50.26</v>
      </c>
      <c r="I32" s="103"/>
      <c r="J32" s="103"/>
      <c r="K32" s="103"/>
      <c r="L32" s="66" t="s">
        <v>160</v>
      </c>
    </row>
    <row r="33" spans="1:12" ht="43.5" customHeight="1">
      <c r="A33" s="79" t="s">
        <v>161</v>
      </c>
      <c r="B33" s="101"/>
      <c r="C33" s="101"/>
      <c r="D33" s="101"/>
      <c r="E33" s="102"/>
      <c r="F33" s="103">
        <f t="shared" si="2"/>
        <v>398.3</v>
      </c>
      <c r="G33" s="103"/>
      <c r="H33" s="103">
        <v>398.3</v>
      </c>
      <c r="I33" s="103"/>
      <c r="J33" s="103"/>
      <c r="K33" s="103"/>
      <c r="L33" s="66" t="s">
        <v>162</v>
      </c>
    </row>
    <row r="34" spans="1:12" ht="50.25" customHeight="1">
      <c r="A34" s="79" t="s">
        <v>163</v>
      </c>
      <c r="B34" s="101"/>
      <c r="C34" s="101"/>
      <c r="D34" s="101"/>
      <c r="E34" s="102"/>
      <c r="F34" s="103">
        <f t="shared" si="2"/>
        <v>2292.99</v>
      </c>
      <c r="G34" s="103"/>
      <c r="H34" s="103">
        <v>2292.99</v>
      </c>
      <c r="I34" s="103"/>
      <c r="J34" s="103"/>
      <c r="K34" s="103"/>
      <c r="L34" s="66" t="s">
        <v>164</v>
      </c>
    </row>
    <row r="35" spans="1:12" ht="60" customHeight="1">
      <c r="A35" s="79" t="s">
        <v>90</v>
      </c>
      <c r="B35" s="101"/>
      <c r="C35" s="101"/>
      <c r="D35" s="101"/>
      <c r="E35" s="102"/>
      <c r="F35" s="103">
        <f t="shared" si="2"/>
        <v>209.04</v>
      </c>
      <c r="G35" s="103"/>
      <c r="H35" s="103">
        <v>209.04</v>
      </c>
      <c r="I35" s="103"/>
      <c r="J35" s="103"/>
      <c r="K35" s="103"/>
      <c r="L35" s="66" t="s">
        <v>165</v>
      </c>
    </row>
    <row r="36" spans="1:12" ht="70.5" customHeight="1">
      <c r="A36" s="79" t="s">
        <v>166</v>
      </c>
      <c r="B36" s="80"/>
      <c r="C36" s="80"/>
      <c r="D36" s="80"/>
      <c r="E36" s="81"/>
      <c r="F36" s="103">
        <f t="shared" si="2"/>
        <v>2219.25</v>
      </c>
      <c r="G36" s="106"/>
      <c r="H36" s="106">
        <v>0</v>
      </c>
      <c r="I36" s="106"/>
      <c r="J36" s="106"/>
      <c r="K36" s="106">
        <v>2219.25</v>
      </c>
      <c r="L36" s="66" t="s">
        <v>167</v>
      </c>
    </row>
    <row r="37" spans="1:12" ht="66" customHeight="1">
      <c r="A37" s="79" t="s">
        <v>168</v>
      </c>
      <c r="B37" s="80"/>
      <c r="C37" s="80"/>
      <c r="D37" s="80"/>
      <c r="E37" s="81"/>
      <c r="F37" s="103">
        <f t="shared" si="2"/>
        <v>2543.24</v>
      </c>
      <c r="G37" s="106"/>
      <c r="H37" s="106"/>
      <c r="I37" s="106"/>
      <c r="J37" s="106"/>
      <c r="K37" s="106">
        <v>2543.24</v>
      </c>
      <c r="L37" s="66" t="s">
        <v>169</v>
      </c>
    </row>
    <row r="38" spans="1:12" ht="23.25" customHeight="1">
      <c r="A38" s="80"/>
      <c r="B38" s="80"/>
      <c r="C38" s="80"/>
      <c r="D38" s="80"/>
      <c r="E38" s="81"/>
      <c r="F38" s="106"/>
      <c r="G38" s="106"/>
      <c r="H38" s="106"/>
      <c r="I38" s="106"/>
      <c r="J38" s="106"/>
      <c r="K38" s="106"/>
      <c r="L38" s="84"/>
    </row>
    <row r="39" spans="1:12" ht="8.25" customHeight="1" thickBot="1">
      <c r="A39" s="94"/>
      <c r="B39" s="94"/>
      <c r="C39" s="94"/>
      <c r="D39" s="94"/>
      <c r="E39" s="94"/>
      <c r="F39" s="95"/>
      <c r="G39" s="95"/>
      <c r="H39" s="95"/>
      <c r="I39" s="95"/>
      <c r="J39" s="95"/>
      <c r="K39" s="95"/>
      <c r="L39" s="96"/>
    </row>
    <row r="40" spans="1:12" s="75" customFormat="1" ht="16.5" customHeight="1" thickBot="1">
      <c r="A40" s="220" t="s">
        <v>170</v>
      </c>
      <c r="B40" s="221"/>
      <c r="C40" s="221"/>
      <c r="D40" s="222"/>
      <c r="E40" s="114"/>
      <c r="F40" s="92">
        <f aca="true" t="shared" si="3" ref="F40:K40">SUM(F28:F39)</f>
        <v>15382.15</v>
      </c>
      <c r="G40" s="92">
        <f t="shared" si="3"/>
        <v>2095</v>
      </c>
      <c r="H40" s="92">
        <f t="shared" si="3"/>
        <v>3687.8799999999997</v>
      </c>
      <c r="I40" s="92">
        <f t="shared" si="3"/>
        <v>0</v>
      </c>
      <c r="J40" s="92">
        <f t="shared" si="3"/>
        <v>0</v>
      </c>
      <c r="K40" s="92">
        <f t="shared" si="3"/>
        <v>9599.27</v>
      </c>
      <c r="L40" s="93"/>
    </row>
    <row r="41" spans="1:12" ht="7.5" customHeight="1" thickBot="1">
      <c r="A41" s="102"/>
      <c r="B41" s="102"/>
      <c r="C41" s="102"/>
      <c r="D41" s="102"/>
      <c r="E41" s="102"/>
      <c r="F41" s="103"/>
      <c r="G41" s="103"/>
      <c r="H41" s="103"/>
      <c r="I41" s="103"/>
      <c r="J41" s="103"/>
      <c r="K41" s="103"/>
      <c r="L41" s="116"/>
    </row>
    <row r="42" spans="1:12" ht="12.75">
      <c r="A42" s="117"/>
      <c r="B42" s="118"/>
      <c r="C42" s="119"/>
      <c r="D42" s="119"/>
      <c r="E42" s="119"/>
      <c r="F42" s="120"/>
      <c r="G42" s="120"/>
      <c r="H42" s="121"/>
      <c r="I42" s="121"/>
      <c r="J42" s="121"/>
      <c r="K42" s="121"/>
      <c r="L42" s="119"/>
    </row>
    <row r="43" spans="1:12" s="75" customFormat="1" ht="12.75">
      <c r="A43" s="122" t="s">
        <v>171</v>
      </c>
      <c r="B43" s="123"/>
      <c r="C43" s="123"/>
      <c r="D43" s="123"/>
      <c r="E43" s="123"/>
      <c r="F43" s="124">
        <f aca="true" t="shared" si="4" ref="F43:K43">F17+F25+F40</f>
        <v>18414.04</v>
      </c>
      <c r="G43" s="124">
        <f t="shared" si="4"/>
        <v>2839.29</v>
      </c>
      <c r="H43" s="124">
        <f t="shared" si="4"/>
        <v>3687.8799999999997</v>
      </c>
      <c r="I43" s="124">
        <f t="shared" si="4"/>
        <v>0</v>
      </c>
      <c r="J43" s="124">
        <f t="shared" si="4"/>
        <v>0</v>
      </c>
      <c r="K43" s="124">
        <f t="shared" si="4"/>
        <v>11886.87</v>
      </c>
      <c r="L43" s="123"/>
    </row>
    <row r="44" spans="1:12" ht="9.75" customHeight="1" thickBot="1">
      <c r="A44" s="125"/>
      <c r="B44" s="126"/>
      <c r="C44" s="126"/>
      <c r="D44" s="126"/>
      <c r="E44" s="126"/>
      <c r="F44" s="127"/>
      <c r="G44" s="127"/>
      <c r="H44" s="127"/>
      <c r="I44" s="127"/>
      <c r="J44" s="127"/>
      <c r="K44" s="127"/>
      <c r="L44" s="126"/>
    </row>
    <row r="45" spans="1:12" ht="9.75" customHeight="1" hidden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2.75" hidden="1">
      <c r="A46" s="234"/>
      <c r="B46" s="234"/>
      <c r="C46" s="234"/>
      <c r="D46" s="234"/>
      <c r="E46" s="231" t="s">
        <v>172</v>
      </c>
      <c r="F46" s="232"/>
      <c r="G46" s="232"/>
      <c r="H46" s="232"/>
      <c r="I46" s="233"/>
      <c r="J46" s="234"/>
      <c r="K46" s="234"/>
      <c r="L46" s="234"/>
    </row>
    <row r="47" spans="1:12" ht="19.5" customHeight="1" hidden="1">
      <c r="A47" s="217" t="s">
        <v>136</v>
      </c>
      <c r="B47" s="209"/>
      <c r="C47" s="209"/>
      <c r="D47" s="210"/>
      <c r="E47" s="97"/>
      <c r="F47" s="128"/>
      <c r="G47" s="128"/>
      <c r="H47" s="99"/>
      <c r="I47" s="99"/>
      <c r="J47" s="99"/>
      <c r="K47" s="99"/>
      <c r="L47" s="99"/>
    </row>
    <row r="48" spans="1:12" ht="15" hidden="1">
      <c r="A48" s="31" t="s">
        <v>19</v>
      </c>
      <c r="B48" s="102"/>
      <c r="C48" s="102"/>
      <c r="D48" s="102"/>
      <c r="E48" s="129"/>
      <c r="F48" s="130">
        <f>G48+H48+I48+J48+K48</f>
        <v>30.2</v>
      </c>
      <c r="G48" s="102"/>
      <c r="H48" s="131">
        <v>30.2</v>
      </c>
      <c r="I48" s="129"/>
      <c r="J48" s="102"/>
      <c r="K48" s="131"/>
      <c r="L48" s="102"/>
    </row>
    <row r="49" spans="1:12" ht="30" customHeight="1" hidden="1">
      <c r="A49" s="100" t="s">
        <v>173</v>
      </c>
      <c r="B49" s="102"/>
      <c r="C49" s="102"/>
      <c r="D49" s="102"/>
      <c r="E49" s="129"/>
      <c r="F49" s="130">
        <f>G49+H49+I49+J49+K49</f>
        <v>122</v>
      </c>
      <c r="G49" s="102">
        <v>122</v>
      </c>
      <c r="H49" s="131"/>
      <c r="I49" s="129"/>
      <c r="J49" s="102"/>
      <c r="K49" s="131"/>
      <c r="L49" s="102"/>
    </row>
    <row r="50" spans="1:12" ht="8.25" customHeight="1" hidden="1">
      <c r="A50" s="102"/>
      <c r="B50" s="102"/>
      <c r="C50" s="102"/>
      <c r="D50" s="102"/>
      <c r="E50" s="129"/>
      <c r="F50" s="102"/>
      <c r="G50" s="102"/>
      <c r="H50" s="102"/>
      <c r="I50" s="129"/>
      <c r="J50" s="102"/>
      <c r="K50" s="102"/>
      <c r="L50" s="102"/>
    </row>
    <row r="51" spans="1:12" ht="17.25" customHeight="1" hidden="1">
      <c r="A51" s="220" t="s">
        <v>140</v>
      </c>
      <c r="B51" s="221"/>
      <c r="C51" s="221"/>
      <c r="D51" s="222"/>
      <c r="E51" s="114"/>
      <c r="F51" s="92">
        <f aca="true" t="shared" si="5" ref="F51:K51">SUM(F48:F50)</f>
        <v>152.2</v>
      </c>
      <c r="G51" s="92">
        <f t="shared" si="5"/>
        <v>122</v>
      </c>
      <c r="H51" s="92">
        <f t="shared" si="5"/>
        <v>30.2</v>
      </c>
      <c r="I51" s="92">
        <f t="shared" si="5"/>
        <v>0</v>
      </c>
      <c r="J51" s="92">
        <f t="shared" si="5"/>
        <v>0</v>
      </c>
      <c r="K51" s="92">
        <f t="shared" si="5"/>
        <v>0</v>
      </c>
      <c r="L51" s="93"/>
    </row>
    <row r="52" spans="1:12" ht="5.25" customHeight="1" hidden="1">
      <c r="A52" s="132"/>
      <c r="B52" s="133"/>
      <c r="C52" s="133"/>
      <c r="D52" s="133"/>
      <c r="E52" s="134"/>
      <c r="F52" s="94"/>
      <c r="G52" s="94"/>
      <c r="H52" s="94"/>
      <c r="I52" s="134"/>
      <c r="J52" s="94"/>
      <c r="K52" s="94"/>
      <c r="L52" s="94"/>
    </row>
    <row r="53" spans="1:12" ht="23.25" customHeight="1" hidden="1">
      <c r="A53" s="217" t="s">
        <v>141</v>
      </c>
      <c r="B53" s="209"/>
      <c r="C53" s="209"/>
      <c r="D53" s="210"/>
      <c r="E53" s="97"/>
      <c r="F53" s="98"/>
      <c r="G53" s="98"/>
      <c r="H53" s="98"/>
      <c r="I53" s="98"/>
      <c r="J53" s="98"/>
      <c r="K53" s="98"/>
      <c r="L53" s="99"/>
    </row>
    <row r="54" spans="1:12" ht="5.25" customHeight="1" hidden="1">
      <c r="A54" s="34"/>
      <c r="B54" s="102"/>
      <c r="C54" s="102"/>
      <c r="D54" s="102"/>
      <c r="E54" s="129"/>
      <c r="F54" s="135"/>
      <c r="G54" s="136"/>
      <c r="H54" s="136"/>
      <c r="I54" s="129"/>
      <c r="J54" s="102"/>
      <c r="K54" s="102"/>
      <c r="L54" s="102"/>
    </row>
    <row r="55" spans="1:12" ht="25.5" hidden="1">
      <c r="A55" s="79" t="s">
        <v>174</v>
      </c>
      <c r="B55" s="102"/>
      <c r="C55" s="102"/>
      <c r="D55" s="102"/>
      <c r="E55" s="129"/>
      <c r="F55" s="135">
        <f>G55+H55+I55+J55+K55</f>
        <v>1985.8</v>
      </c>
      <c r="G55" s="102">
        <v>1985.8</v>
      </c>
      <c r="H55" s="136"/>
      <c r="I55" s="129"/>
      <c r="J55" s="102"/>
      <c r="K55" s="136"/>
      <c r="L55" s="102"/>
    </row>
    <row r="56" spans="1:12" ht="6" customHeight="1" hidden="1">
      <c r="A56" s="102"/>
      <c r="B56" s="102"/>
      <c r="C56" s="102"/>
      <c r="D56" s="102"/>
      <c r="E56" s="129"/>
      <c r="F56" s="102"/>
      <c r="G56" s="102"/>
      <c r="H56" s="102"/>
      <c r="I56" s="129"/>
      <c r="J56" s="102"/>
      <c r="K56" s="102"/>
      <c r="L56" s="102"/>
    </row>
    <row r="57" spans="1:12" ht="21.75" customHeight="1" hidden="1">
      <c r="A57" s="220" t="s">
        <v>149</v>
      </c>
      <c r="B57" s="221"/>
      <c r="C57" s="221"/>
      <c r="D57" s="222"/>
      <c r="E57" s="93"/>
      <c r="F57" s="92">
        <f aca="true" t="shared" si="6" ref="F57:K57">SUM(F54:F56)</f>
        <v>1985.8</v>
      </c>
      <c r="G57" s="92">
        <f t="shared" si="6"/>
        <v>1985.8</v>
      </c>
      <c r="H57" s="92">
        <f t="shared" si="6"/>
        <v>0</v>
      </c>
      <c r="I57" s="92">
        <f t="shared" si="6"/>
        <v>0</v>
      </c>
      <c r="J57" s="92">
        <f t="shared" si="6"/>
        <v>0</v>
      </c>
      <c r="K57" s="92">
        <f t="shared" si="6"/>
        <v>0</v>
      </c>
      <c r="L57" s="114"/>
    </row>
    <row r="58" spans="1:12" ht="7.5" customHeight="1" hidden="1">
      <c r="A58" s="102"/>
      <c r="B58" s="102"/>
      <c r="C58" s="102"/>
      <c r="D58" s="102"/>
      <c r="E58" s="129"/>
      <c r="F58" s="102"/>
      <c r="G58" s="102"/>
      <c r="H58" s="102"/>
      <c r="I58" s="129"/>
      <c r="J58" s="102"/>
      <c r="K58" s="102"/>
      <c r="L58" s="102"/>
    </row>
    <row r="59" spans="1:12" ht="23.25" customHeight="1" hidden="1">
      <c r="A59" s="217" t="s">
        <v>150</v>
      </c>
      <c r="B59" s="209"/>
      <c r="C59" s="209"/>
      <c r="D59" s="210"/>
      <c r="E59" s="97"/>
      <c r="F59" s="98"/>
      <c r="G59" s="98"/>
      <c r="H59" s="98"/>
      <c r="I59" s="98"/>
      <c r="J59" s="98"/>
      <c r="K59" s="98"/>
      <c r="L59" s="99"/>
    </row>
    <row r="60" spans="1:12" ht="38.25" hidden="1">
      <c r="A60" s="79" t="s">
        <v>175</v>
      </c>
      <c r="B60" s="102"/>
      <c r="C60" s="102"/>
      <c r="D60" s="102"/>
      <c r="E60" s="129"/>
      <c r="F60" s="137">
        <f>G60+H60+I60+J60+K60</f>
        <v>211</v>
      </c>
      <c r="G60" s="102"/>
      <c r="H60" s="136">
        <v>211</v>
      </c>
      <c r="I60" s="129"/>
      <c r="J60" s="102"/>
      <c r="K60" s="102"/>
      <c r="L60" s="102"/>
    </row>
    <row r="61" spans="1:12" ht="24" hidden="1">
      <c r="A61" s="34" t="s">
        <v>176</v>
      </c>
      <c r="B61" s="102"/>
      <c r="C61" s="102"/>
      <c r="D61" s="102"/>
      <c r="E61" s="129"/>
      <c r="F61" s="137">
        <f>G61+H61+I61+J61+K61</f>
        <v>908.5</v>
      </c>
      <c r="G61" s="136">
        <v>908.5</v>
      </c>
      <c r="H61" s="136"/>
      <c r="I61" s="129"/>
      <c r="J61" s="102"/>
      <c r="K61" s="102"/>
      <c r="L61" s="102"/>
    </row>
    <row r="62" spans="1:12" ht="9.75" customHeight="1" hidden="1">
      <c r="A62" s="102"/>
      <c r="B62" s="102"/>
      <c r="C62" s="102"/>
      <c r="D62" s="102"/>
      <c r="E62" s="129"/>
      <c r="F62" s="102"/>
      <c r="G62" s="102"/>
      <c r="H62" s="102"/>
      <c r="I62" s="129"/>
      <c r="J62" s="102"/>
      <c r="K62" s="102"/>
      <c r="L62" s="102"/>
    </row>
    <row r="63" spans="1:12" ht="23.25" customHeight="1" hidden="1">
      <c r="A63" s="228" t="s">
        <v>170</v>
      </c>
      <c r="B63" s="229"/>
      <c r="C63" s="229"/>
      <c r="D63" s="230"/>
      <c r="E63" s="138"/>
      <c r="F63" s="139">
        <f aca="true" t="shared" si="7" ref="F63:K63">SUM(F60:F62)</f>
        <v>1119.5</v>
      </c>
      <c r="G63" s="139">
        <f t="shared" si="7"/>
        <v>908.5</v>
      </c>
      <c r="H63" s="139">
        <f t="shared" si="7"/>
        <v>211</v>
      </c>
      <c r="I63" s="139">
        <f t="shared" si="7"/>
        <v>0</v>
      </c>
      <c r="J63" s="139">
        <f t="shared" si="7"/>
        <v>0</v>
      </c>
      <c r="K63" s="139">
        <f t="shared" si="7"/>
        <v>0</v>
      </c>
      <c r="L63" s="140"/>
    </row>
    <row r="64" spans="1:12" ht="8.25" customHeight="1" hidden="1">
      <c r="A64" s="102"/>
      <c r="B64" s="102"/>
      <c r="C64" s="102"/>
      <c r="D64" s="102"/>
      <c r="E64" s="129"/>
      <c r="F64" s="102"/>
      <c r="G64" s="102"/>
      <c r="H64" s="102"/>
      <c r="I64" s="129"/>
      <c r="J64" s="102"/>
      <c r="K64" s="102"/>
      <c r="L64" s="102"/>
    </row>
    <row r="65" spans="1:12" ht="12.75" hidden="1">
      <c r="A65" s="117"/>
      <c r="B65" s="118"/>
      <c r="C65" s="119"/>
      <c r="D65" s="119"/>
      <c r="E65" s="119"/>
      <c r="F65" s="120"/>
      <c r="G65" s="120"/>
      <c r="H65" s="121"/>
      <c r="I65" s="121"/>
      <c r="J65" s="121"/>
      <c r="K65" s="121"/>
      <c r="L65" s="119"/>
    </row>
    <row r="66" spans="1:12" s="75" customFormat="1" ht="12.75" hidden="1">
      <c r="A66" s="122" t="s">
        <v>177</v>
      </c>
      <c r="B66" s="123"/>
      <c r="C66" s="123"/>
      <c r="D66" s="123"/>
      <c r="E66" s="123"/>
      <c r="F66" s="124">
        <f aca="true" t="shared" si="8" ref="F66:K66">F63+F57+F51</f>
        <v>3257.5</v>
      </c>
      <c r="G66" s="124">
        <f t="shared" si="8"/>
        <v>3016.3</v>
      </c>
      <c r="H66" s="124">
        <f t="shared" si="8"/>
        <v>241.2</v>
      </c>
      <c r="I66" s="124">
        <f t="shared" si="8"/>
        <v>0</v>
      </c>
      <c r="J66" s="124">
        <f t="shared" si="8"/>
        <v>0</v>
      </c>
      <c r="K66" s="124">
        <f t="shared" si="8"/>
        <v>0</v>
      </c>
      <c r="L66" s="123"/>
    </row>
    <row r="67" spans="1:12" ht="13.5" hidden="1" thickBot="1">
      <c r="A67" s="125"/>
      <c r="B67" s="126"/>
      <c r="C67" s="126"/>
      <c r="D67" s="126"/>
      <c r="E67" s="126"/>
      <c r="F67" s="127"/>
      <c r="G67" s="127"/>
      <c r="H67" s="127"/>
      <c r="I67" s="127"/>
      <c r="J67" s="127"/>
      <c r="K67" s="127"/>
      <c r="L67" s="126"/>
    </row>
    <row r="68" spans="1:12" ht="12.75" customHeight="1" hidden="1">
      <c r="A68" s="141"/>
      <c r="B68" s="142"/>
      <c r="C68" s="142"/>
      <c r="D68" s="142"/>
      <c r="E68" s="226" t="s">
        <v>178</v>
      </c>
      <c r="F68" s="226"/>
      <c r="G68" s="226"/>
      <c r="H68" s="226"/>
      <c r="I68" s="226"/>
      <c r="J68" s="142"/>
      <c r="K68" s="142"/>
      <c r="L68" s="143"/>
    </row>
    <row r="69" spans="1:12" ht="19.5" customHeight="1" hidden="1">
      <c r="A69" s="227" t="s">
        <v>136</v>
      </c>
      <c r="B69" s="218"/>
      <c r="C69" s="218"/>
      <c r="D69" s="219"/>
      <c r="E69" s="76"/>
      <c r="F69" s="77"/>
      <c r="G69" s="77"/>
      <c r="H69" s="78"/>
      <c r="I69" s="78"/>
      <c r="J69" s="78"/>
      <c r="K69" s="78"/>
      <c r="L69" s="78"/>
    </row>
    <row r="70" spans="1:12" ht="59.25" customHeight="1" hidden="1">
      <c r="A70" s="79" t="s">
        <v>179</v>
      </c>
      <c r="B70" s="80"/>
      <c r="C70" s="80"/>
      <c r="D70" s="80"/>
      <c r="E70" s="81"/>
      <c r="F70" s="81">
        <f>G70+H70+I70+J70+K70</f>
        <v>2542.37</v>
      </c>
      <c r="G70" s="144"/>
      <c r="H70" s="81"/>
      <c r="I70" s="81"/>
      <c r="J70" s="81"/>
      <c r="K70" s="81">
        <v>2542.37</v>
      </c>
      <c r="L70" s="81"/>
    </row>
    <row r="71" spans="1:12" ht="10.5" customHeight="1" hidden="1">
      <c r="A71" s="102"/>
      <c r="B71" s="102"/>
      <c r="C71" s="102"/>
      <c r="D71" s="102"/>
      <c r="E71" s="129"/>
      <c r="F71" s="102"/>
      <c r="G71" s="102"/>
      <c r="H71" s="102"/>
      <c r="I71" s="129"/>
      <c r="J71" s="102"/>
      <c r="K71" s="102"/>
      <c r="L71" s="102"/>
    </row>
    <row r="72" spans="1:12" ht="19.5" customHeight="1" hidden="1">
      <c r="A72" s="220" t="s">
        <v>140</v>
      </c>
      <c r="B72" s="221"/>
      <c r="C72" s="221"/>
      <c r="D72" s="222"/>
      <c r="E72" s="114"/>
      <c r="F72" s="92">
        <f aca="true" t="shared" si="9" ref="F72:K72">SUM(F70:F71)</f>
        <v>2542.37</v>
      </c>
      <c r="G72" s="92">
        <f t="shared" si="9"/>
        <v>0</v>
      </c>
      <c r="H72" s="92">
        <f t="shared" si="9"/>
        <v>0</v>
      </c>
      <c r="I72" s="92">
        <f t="shared" si="9"/>
        <v>0</v>
      </c>
      <c r="J72" s="92">
        <f t="shared" si="9"/>
        <v>0</v>
      </c>
      <c r="K72" s="92">
        <f t="shared" si="9"/>
        <v>2542.37</v>
      </c>
      <c r="L72" s="93"/>
    </row>
    <row r="73" spans="1:12" ht="11.25" customHeight="1" hidden="1">
      <c r="A73" s="132"/>
      <c r="B73" s="133"/>
      <c r="C73" s="133"/>
      <c r="D73" s="133"/>
      <c r="E73" s="134"/>
      <c r="F73" s="94"/>
      <c r="G73" s="94"/>
      <c r="H73" s="94"/>
      <c r="I73" s="134"/>
      <c r="J73" s="94"/>
      <c r="K73" s="94"/>
      <c r="L73" s="94"/>
    </row>
    <row r="74" spans="1:12" ht="23.25" customHeight="1" hidden="1">
      <c r="A74" s="217" t="s">
        <v>141</v>
      </c>
      <c r="B74" s="209"/>
      <c r="C74" s="209"/>
      <c r="D74" s="210"/>
      <c r="E74" s="97"/>
      <c r="F74" s="98"/>
      <c r="G74" s="98"/>
      <c r="H74" s="98"/>
      <c r="I74" s="98"/>
      <c r="J74" s="98"/>
      <c r="K74" s="98"/>
      <c r="L74" s="99"/>
    </row>
    <row r="75" spans="1:12" ht="38.25" hidden="1">
      <c r="A75" s="79" t="s">
        <v>180</v>
      </c>
      <c r="B75" s="102"/>
      <c r="C75" s="102"/>
      <c r="D75" s="145" t="s">
        <v>70</v>
      </c>
      <c r="E75" s="129"/>
      <c r="F75" s="135">
        <f aca="true" t="shared" si="10" ref="F75:F80">G75+H75+I75+J75+K75</f>
        <v>241.2</v>
      </c>
      <c r="G75" s="146"/>
      <c r="H75" s="136">
        <v>241.2</v>
      </c>
      <c r="I75" s="129"/>
      <c r="J75" s="102"/>
      <c r="K75" s="102"/>
      <c r="L75" s="102"/>
    </row>
    <row r="76" spans="1:12" ht="25.5" hidden="1">
      <c r="A76" s="79" t="s">
        <v>181</v>
      </c>
      <c r="B76" s="102"/>
      <c r="C76" s="102"/>
      <c r="D76" s="147" t="s">
        <v>70</v>
      </c>
      <c r="E76" s="129"/>
      <c r="F76" s="135">
        <f t="shared" si="10"/>
        <v>932.2</v>
      </c>
      <c r="G76" s="102">
        <v>932.2</v>
      </c>
      <c r="H76" s="102"/>
      <c r="I76" s="129"/>
      <c r="J76" s="102"/>
      <c r="K76" s="136"/>
      <c r="L76" s="102"/>
    </row>
    <row r="77" spans="1:12" ht="83.25" customHeight="1" hidden="1">
      <c r="A77" s="79" t="s">
        <v>182</v>
      </c>
      <c r="B77" s="81"/>
      <c r="C77" s="81"/>
      <c r="D77" s="145" t="s">
        <v>70</v>
      </c>
      <c r="E77" s="148"/>
      <c r="F77" s="135">
        <f t="shared" si="10"/>
        <v>846.75</v>
      </c>
      <c r="G77" s="135"/>
      <c r="H77" s="81">
        <v>846.75</v>
      </c>
      <c r="I77" s="148"/>
      <c r="J77" s="81"/>
      <c r="K77" s="81"/>
      <c r="L77" s="81"/>
    </row>
    <row r="78" spans="1:12" ht="63.75" hidden="1">
      <c r="A78" s="79" t="s">
        <v>183</v>
      </c>
      <c r="B78" s="81"/>
      <c r="C78" s="81"/>
      <c r="D78" s="145" t="s">
        <v>70</v>
      </c>
      <c r="E78" s="148"/>
      <c r="F78" s="135">
        <f t="shared" si="10"/>
        <v>6949.15</v>
      </c>
      <c r="G78" s="135"/>
      <c r="H78" s="81">
        <v>6949.15</v>
      </c>
      <c r="I78" s="148"/>
      <c r="J78" s="81"/>
      <c r="K78" s="81"/>
      <c r="L78" s="81"/>
    </row>
    <row r="79" spans="1:12" ht="64.5" customHeight="1" hidden="1">
      <c r="A79" s="79" t="s">
        <v>184</v>
      </c>
      <c r="B79" s="102"/>
      <c r="C79" s="102"/>
      <c r="D79" s="145" t="s">
        <v>70</v>
      </c>
      <c r="E79" s="129"/>
      <c r="F79" s="135">
        <f t="shared" si="10"/>
        <v>101.7</v>
      </c>
      <c r="G79" s="136"/>
      <c r="H79" s="102">
        <v>101.7</v>
      </c>
      <c r="I79" s="129"/>
      <c r="J79" s="102"/>
      <c r="K79" s="102"/>
      <c r="L79" s="102"/>
    </row>
    <row r="80" spans="1:12" ht="89.25" hidden="1">
      <c r="A80" s="79" t="s">
        <v>185</v>
      </c>
      <c r="B80" s="102"/>
      <c r="C80" s="102"/>
      <c r="D80" s="145" t="s">
        <v>70</v>
      </c>
      <c r="E80" s="129"/>
      <c r="F80" s="135">
        <f t="shared" si="10"/>
        <v>720.34</v>
      </c>
      <c r="G80" s="136"/>
      <c r="H80" s="102">
        <v>720.34</v>
      </c>
      <c r="I80" s="129"/>
      <c r="J80" s="102"/>
      <c r="K80" s="102"/>
      <c r="L80" s="102"/>
    </row>
    <row r="81" spans="1:12" ht="6.75" customHeight="1" hidden="1">
      <c r="A81" s="102"/>
      <c r="B81" s="102"/>
      <c r="C81" s="102"/>
      <c r="D81" s="102"/>
      <c r="E81" s="129"/>
      <c r="F81" s="102"/>
      <c r="G81" s="102"/>
      <c r="H81" s="102"/>
      <c r="I81" s="129"/>
      <c r="J81" s="102"/>
      <c r="K81" s="102"/>
      <c r="L81" s="102"/>
    </row>
    <row r="82" spans="1:12" ht="21.75" customHeight="1" hidden="1">
      <c r="A82" s="220" t="s">
        <v>149</v>
      </c>
      <c r="B82" s="221"/>
      <c r="C82" s="221"/>
      <c r="D82" s="222"/>
      <c r="E82" s="93"/>
      <c r="F82" s="92">
        <f aca="true" t="shared" si="11" ref="F82:K82">SUM(F75:F81)</f>
        <v>9791.34</v>
      </c>
      <c r="G82" s="92">
        <f t="shared" si="11"/>
        <v>932.2</v>
      </c>
      <c r="H82" s="92">
        <f t="shared" si="11"/>
        <v>8859.14</v>
      </c>
      <c r="I82" s="92">
        <f t="shared" si="11"/>
        <v>0</v>
      </c>
      <c r="J82" s="92">
        <f t="shared" si="11"/>
        <v>0</v>
      </c>
      <c r="K82" s="92">
        <f t="shared" si="11"/>
        <v>0</v>
      </c>
      <c r="L82" s="114"/>
    </row>
    <row r="83" spans="1:12" ht="10.5" customHeight="1" hidden="1">
      <c r="A83" s="102"/>
      <c r="B83" s="102"/>
      <c r="C83" s="102"/>
      <c r="D83" s="102"/>
      <c r="E83" s="129"/>
      <c r="F83" s="102"/>
      <c r="G83" s="102"/>
      <c r="H83" s="102"/>
      <c r="I83" s="129"/>
      <c r="J83" s="102"/>
      <c r="K83" s="102"/>
      <c r="L83" s="102"/>
    </row>
    <row r="84" spans="1:12" ht="23.25" customHeight="1" hidden="1">
      <c r="A84" s="217" t="s">
        <v>150</v>
      </c>
      <c r="B84" s="209"/>
      <c r="C84" s="209"/>
      <c r="D84" s="210"/>
      <c r="E84" s="97"/>
      <c r="F84" s="98"/>
      <c r="G84" s="98"/>
      <c r="H84" s="98"/>
      <c r="I84" s="98"/>
      <c r="J84" s="98"/>
      <c r="K84" s="98"/>
      <c r="L84" s="99"/>
    </row>
    <row r="85" spans="1:12" ht="51" hidden="1">
      <c r="A85" s="79" t="s">
        <v>186</v>
      </c>
      <c r="B85" s="102"/>
      <c r="C85" s="102"/>
      <c r="D85" s="147" t="s">
        <v>70</v>
      </c>
      <c r="E85" s="129"/>
      <c r="F85" s="135">
        <f>G85+H85+I85+J85+K85</f>
        <v>1081.19</v>
      </c>
      <c r="G85" s="102"/>
      <c r="H85" s="136">
        <v>1081.19</v>
      </c>
      <c r="I85" s="129"/>
      <c r="J85" s="102"/>
      <c r="K85" s="102"/>
      <c r="L85" s="102"/>
    </row>
    <row r="86" spans="1:12" ht="38.25" hidden="1">
      <c r="A86" s="79" t="s">
        <v>187</v>
      </c>
      <c r="B86" s="102"/>
      <c r="C86" s="102"/>
      <c r="D86" s="149" t="s">
        <v>70</v>
      </c>
      <c r="E86" s="129"/>
      <c r="F86" s="135">
        <f>G86+H86+I86+J86+K86</f>
        <v>67.8</v>
      </c>
      <c r="G86" s="136"/>
      <c r="H86" s="102">
        <v>67.8</v>
      </c>
      <c r="I86" s="129"/>
      <c r="J86" s="102"/>
      <c r="K86" s="102"/>
      <c r="L86" s="102"/>
    </row>
    <row r="87" spans="1:12" ht="140.25" customHeight="1" hidden="1">
      <c r="A87" s="79" t="s">
        <v>188</v>
      </c>
      <c r="B87" s="102"/>
      <c r="C87" s="102"/>
      <c r="D87" s="150"/>
      <c r="E87" s="129"/>
      <c r="F87" s="135">
        <f>G87+H87+I87+J87+K87</f>
        <v>5622.88</v>
      </c>
      <c r="G87" s="102"/>
      <c r="H87" s="136">
        <v>5622.88</v>
      </c>
      <c r="I87" s="129"/>
      <c r="J87" s="102"/>
      <c r="K87" s="102"/>
      <c r="L87" s="102"/>
    </row>
    <row r="88" spans="1:12" ht="7.5" customHeight="1" hidden="1">
      <c r="A88" s="102"/>
      <c r="B88" s="102"/>
      <c r="C88" s="102"/>
      <c r="D88" s="102"/>
      <c r="E88" s="129"/>
      <c r="F88" s="102"/>
      <c r="G88" s="102"/>
      <c r="H88" s="102"/>
      <c r="I88" s="129"/>
      <c r="J88" s="102"/>
      <c r="K88" s="102"/>
      <c r="L88" s="102"/>
    </row>
    <row r="89" spans="1:12" ht="23.25" customHeight="1" hidden="1">
      <c r="A89" s="220" t="s">
        <v>170</v>
      </c>
      <c r="B89" s="221"/>
      <c r="C89" s="221"/>
      <c r="D89" s="222"/>
      <c r="E89" s="114"/>
      <c r="F89" s="92">
        <f aca="true" t="shared" si="12" ref="F89:K89">SUM(F85:F88)</f>
        <v>6771.87</v>
      </c>
      <c r="G89" s="92">
        <f t="shared" si="12"/>
        <v>0</v>
      </c>
      <c r="H89" s="92">
        <f t="shared" si="12"/>
        <v>6771.87</v>
      </c>
      <c r="I89" s="92">
        <f t="shared" si="12"/>
        <v>0</v>
      </c>
      <c r="J89" s="92">
        <f t="shared" si="12"/>
        <v>0</v>
      </c>
      <c r="K89" s="92">
        <f t="shared" si="12"/>
        <v>0</v>
      </c>
      <c r="L89" s="93"/>
    </row>
    <row r="90" spans="1:12" ht="12.75" hidden="1">
      <c r="A90" s="102"/>
      <c r="B90" s="102"/>
      <c r="C90" s="102"/>
      <c r="D90" s="102"/>
      <c r="E90" s="129"/>
      <c r="F90" s="102"/>
      <c r="G90" s="102"/>
      <c r="H90" s="102"/>
      <c r="I90" s="129"/>
      <c r="J90" s="102"/>
      <c r="K90" s="102"/>
      <c r="L90" s="102"/>
    </row>
    <row r="91" spans="1:12" ht="12.75" hidden="1">
      <c r="A91" s="117"/>
      <c r="B91" s="118"/>
      <c r="C91" s="119"/>
      <c r="D91" s="119"/>
      <c r="E91" s="119"/>
      <c r="F91" s="120"/>
      <c r="G91" s="120"/>
      <c r="H91" s="121"/>
      <c r="I91" s="121"/>
      <c r="J91" s="121"/>
      <c r="K91" s="121"/>
      <c r="L91" s="119"/>
    </row>
    <row r="92" spans="1:12" s="75" customFormat="1" ht="12.75" hidden="1">
      <c r="A92" s="122" t="s">
        <v>189</v>
      </c>
      <c r="B92" s="123"/>
      <c r="C92" s="123"/>
      <c r="D92" s="123"/>
      <c r="E92" s="123"/>
      <c r="F92" s="124">
        <f aca="true" t="shared" si="13" ref="F92:K92">F89+F82+F72</f>
        <v>19105.579999999998</v>
      </c>
      <c r="G92" s="124">
        <f t="shared" si="13"/>
        <v>932.2</v>
      </c>
      <c r="H92" s="124">
        <f t="shared" si="13"/>
        <v>15631.009999999998</v>
      </c>
      <c r="I92" s="124">
        <f t="shared" si="13"/>
        <v>0</v>
      </c>
      <c r="J92" s="124">
        <f t="shared" si="13"/>
        <v>0</v>
      </c>
      <c r="K92" s="124">
        <f t="shared" si="13"/>
        <v>2542.37</v>
      </c>
      <c r="L92" s="123"/>
    </row>
    <row r="93" spans="1:12" ht="9.75" customHeight="1" hidden="1">
      <c r="A93" s="125"/>
      <c r="B93" s="126"/>
      <c r="C93" s="126"/>
      <c r="D93" s="126"/>
      <c r="E93" s="126"/>
      <c r="F93" s="127"/>
      <c r="G93" s="127"/>
      <c r="H93" s="127"/>
      <c r="I93" s="127"/>
      <c r="J93" s="127"/>
      <c r="K93" s="127"/>
      <c r="L93" s="126"/>
    </row>
    <row r="94" spans="1:12" ht="7.5" customHeight="1" hidden="1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3"/>
    </row>
    <row r="95" spans="1:12" ht="12" customHeight="1" hidden="1">
      <c r="A95" s="154"/>
      <c r="B95" s="155"/>
      <c r="C95" s="155"/>
      <c r="D95" s="155"/>
      <c r="E95" s="225" t="s">
        <v>190</v>
      </c>
      <c r="F95" s="225"/>
      <c r="G95" s="225"/>
      <c r="H95" s="225"/>
      <c r="I95" s="225"/>
      <c r="J95" s="155"/>
      <c r="K95" s="155"/>
      <c r="L95" s="156"/>
    </row>
    <row r="96" spans="1:12" ht="22.5" customHeight="1" hidden="1">
      <c r="A96" s="217" t="s">
        <v>136</v>
      </c>
      <c r="B96" s="209"/>
      <c r="C96" s="209"/>
      <c r="D96" s="210"/>
      <c r="E96" s="97"/>
      <c r="F96" s="128"/>
      <c r="G96" s="128"/>
      <c r="H96" s="99"/>
      <c r="I96" s="99"/>
      <c r="J96" s="99"/>
      <c r="K96" s="99"/>
      <c r="L96" s="99"/>
    </row>
    <row r="97" spans="1:13" ht="63.75" customHeight="1" hidden="1">
      <c r="A97" s="79" t="s">
        <v>191</v>
      </c>
      <c r="B97" s="80"/>
      <c r="C97" s="80"/>
      <c r="D97" s="80"/>
      <c r="E97" s="81"/>
      <c r="F97" s="81">
        <f>G97+H97+I97+J97+K97</f>
        <v>2339.2</v>
      </c>
      <c r="G97" s="157">
        <v>877.2</v>
      </c>
      <c r="H97" s="81"/>
      <c r="I97" s="81"/>
      <c r="J97" s="81"/>
      <c r="K97" s="81">
        <v>1462</v>
      </c>
      <c r="L97" s="81"/>
      <c r="M97" s="158" t="s">
        <v>192</v>
      </c>
    </row>
    <row r="98" spans="1:13" ht="18" customHeight="1" hidden="1">
      <c r="A98" s="100" t="s">
        <v>193</v>
      </c>
      <c r="B98" s="101"/>
      <c r="C98" s="101"/>
      <c r="D98" s="101"/>
      <c r="E98" s="129"/>
      <c r="F98" s="81">
        <f>G98+H98+I98+J98+K98</f>
        <v>2124.8</v>
      </c>
      <c r="G98" s="159"/>
      <c r="H98" s="102">
        <v>2124.8</v>
      </c>
      <c r="I98" s="129"/>
      <c r="J98" s="102"/>
      <c r="K98" s="102"/>
      <c r="L98" s="102"/>
      <c r="M98" s="158"/>
    </row>
    <row r="99" spans="1:13" ht="12.75" hidden="1">
      <c r="A99" s="102"/>
      <c r="B99" s="102"/>
      <c r="C99" s="102"/>
      <c r="D99" s="102"/>
      <c r="E99" s="129"/>
      <c r="F99" s="102"/>
      <c r="G99" s="102"/>
      <c r="H99" s="102"/>
      <c r="I99" s="129"/>
      <c r="J99" s="102"/>
      <c r="K99" s="102"/>
      <c r="L99" s="102"/>
      <c r="M99" s="158"/>
    </row>
    <row r="100" spans="1:13" ht="16.5" customHeight="1" hidden="1">
      <c r="A100" s="220" t="s">
        <v>140</v>
      </c>
      <c r="B100" s="221"/>
      <c r="C100" s="221"/>
      <c r="D100" s="222"/>
      <c r="E100" s="114"/>
      <c r="F100" s="92">
        <f aca="true" t="shared" si="14" ref="F100:K100">SUM(F97:F99)</f>
        <v>4464</v>
      </c>
      <c r="G100" s="92">
        <f t="shared" si="14"/>
        <v>877.2</v>
      </c>
      <c r="H100" s="92">
        <f t="shared" si="14"/>
        <v>2124.8</v>
      </c>
      <c r="I100" s="92">
        <f t="shared" si="14"/>
        <v>0</v>
      </c>
      <c r="J100" s="92">
        <f t="shared" si="14"/>
        <v>0</v>
      </c>
      <c r="K100" s="92">
        <f t="shared" si="14"/>
        <v>1462</v>
      </c>
      <c r="L100" s="93"/>
      <c r="M100" s="158">
        <v>941.5</v>
      </c>
    </row>
    <row r="101" spans="1:12" ht="8.25" customHeight="1" hidden="1">
      <c r="A101" s="132"/>
      <c r="B101" s="133"/>
      <c r="C101" s="133"/>
      <c r="D101" s="133"/>
      <c r="E101" s="134"/>
      <c r="F101" s="94"/>
      <c r="G101" s="94"/>
      <c r="H101" s="94"/>
      <c r="I101" s="134"/>
      <c r="J101" s="94"/>
      <c r="K101" s="94"/>
      <c r="L101" s="94"/>
    </row>
    <row r="102" spans="1:12" ht="16.5" customHeight="1" hidden="1">
      <c r="A102" s="217" t="s">
        <v>141</v>
      </c>
      <c r="B102" s="209"/>
      <c r="C102" s="209"/>
      <c r="D102" s="210"/>
      <c r="E102" s="97"/>
      <c r="F102" s="98"/>
      <c r="G102" s="98"/>
      <c r="H102" s="98"/>
      <c r="I102" s="98"/>
      <c r="J102" s="98"/>
      <c r="K102" s="98"/>
      <c r="L102" s="99"/>
    </row>
    <row r="103" spans="1:12" ht="38.25" customHeight="1" hidden="1">
      <c r="A103" s="100" t="s">
        <v>194</v>
      </c>
      <c r="B103" s="160"/>
      <c r="C103" s="160"/>
      <c r="D103" s="160"/>
      <c r="E103" s="160"/>
      <c r="F103" s="161">
        <f aca="true" t="shared" si="15" ref="F103:F108">G103+H103+I103+J103+K103</f>
        <v>20.78</v>
      </c>
      <c r="G103" s="131">
        <v>0</v>
      </c>
      <c r="H103" s="131">
        <v>20.78</v>
      </c>
      <c r="I103" s="160"/>
      <c r="J103" s="160"/>
      <c r="K103" s="160"/>
      <c r="L103" s="160"/>
    </row>
    <row r="104" spans="1:12" ht="38.25" customHeight="1" hidden="1">
      <c r="A104" s="79" t="s">
        <v>195</v>
      </c>
      <c r="B104" s="162"/>
      <c r="C104" s="162"/>
      <c r="D104" s="162"/>
      <c r="E104" s="162"/>
      <c r="F104" s="161">
        <f t="shared" si="15"/>
        <v>1059.32</v>
      </c>
      <c r="G104" s="81"/>
      <c r="H104" s="163">
        <v>1059.32</v>
      </c>
      <c r="I104" s="162"/>
      <c r="J104" s="162"/>
      <c r="K104" s="162"/>
      <c r="L104" s="162"/>
    </row>
    <row r="105" spans="1:12" ht="38.25" customHeight="1" hidden="1">
      <c r="A105" s="79" t="s">
        <v>196</v>
      </c>
      <c r="B105" s="162"/>
      <c r="C105" s="162"/>
      <c r="D105" s="162"/>
      <c r="E105" s="162"/>
      <c r="F105" s="161">
        <f t="shared" si="15"/>
        <v>368.07</v>
      </c>
      <c r="G105" s="81"/>
      <c r="H105" s="135">
        <v>368.07</v>
      </c>
      <c r="I105" s="162"/>
      <c r="J105" s="162"/>
      <c r="K105" s="162"/>
      <c r="L105" s="162"/>
    </row>
    <row r="106" spans="1:12" ht="60.75" customHeight="1" hidden="1">
      <c r="A106" s="79" t="s">
        <v>197</v>
      </c>
      <c r="B106" s="162"/>
      <c r="C106" s="162"/>
      <c r="D106" s="162"/>
      <c r="E106" s="162"/>
      <c r="F106" s="161">
        <f t="shared" si="15"/>
        <v>916.44</v>
      </c>
      <c r="G106" s="164">
        <v>0</v>
      </c>
      <c r="H106" s="165">
        <v>0</v>
      </c>
      <c r="I106" s="162"/>
      <c r="J106" s="162"/>
      <c r="K106" s="104">
        <v>916.44</v>
      </c>
      <c r="L106" s="162"/>
    </row>
    <row r="107" spans="1:12" ht="48" hidden="1">
      <c r="A107" s="34" t="s">
        <v>198</v>
      </c>
      <c r="B107" s="160"/>
      <c r="C107" s="160"/>
      <c r="D107" s="160"/>
      <c r="E107" s="166"/>
      <c r="F107" s="161">
        <f t="shared" si="15"/>
        <v>4056.05</v>
      </c>
      <c r="G107" s="102">
        <v>4056.05</v>
      </c>
      <c r="H107" s="167">
        <v>0</v>
      </c>
      <c r="I107" s="166"/>
      <c r="J107" s="160"/>
      <c r="K107" s="168">
        <v>0</v>
      </c>
      <c r="L107" s="160"/>
    </row>
    <row r="108" spans="1:12" ht="38.25" hidden="1">
      <c r="A108" s="100" t="s">
        <v>142</v>
      </c>
      <c r="B108" s="160"/>
      <c r="C108" s="160"/>
      <c r="D108" s="160"/>
      <c r="E108" s="166"/>
      <c r="F108" s="161">
        <f t="shared" si="15"/>
        <v>825.6</v>
      </c>
      <c r="G108" s="102"/>
      <c r="H108" s="146"/>
      <c r="I108" s="166"/>
      <c r="J108" s="160"/>
      <c r="K108" s="104">
        <v>825.6</v>
      </c>
      <c r="L108" s="160"/>
    </row>
    <row r="109" spans="1:12" ht="9.75" customHeight="1" hidden="1">
      <c r="A109" s="102"/>
      <c r="B109" s="102"/>
      <c r="C109" s="102"/>
      <c r="D109" s="102"/>
      <c r="E109" s="129"/>
      <c r="F109" s="102"/>
      <c r="G109" s="102"/>
      <c r="H109" s="102"/>
      <c r="I109" s="129"/>
      <c r="J109" s="102"/>
      <c r="K109" s="102"/>
      <c r="L109" s="102"/>
    </row>
    <row r="110" spans="1:13" ht="18.75" customHeight="1" hidden="1">
      <c r="A110" s="220" t="s">
        <v>149</v>
      </c>
      <c r="B110" s="221"/>
      <c r="C110" s="221"/>
      <c r="D110" s="222"/>
      <c r="E110" s="93"/>
      <c r="F110" s="92">
        <f aca="true" t="shared" si="16" ref="F110:K110">SUM(F103:F109)</f>
        <v>7246.26</v>
      </c>
      <c r="G110" s="92">
        <f t="shared" si="16"/>
        <v>4056.05</v>
      </c>
      <c r="H110" s="92">
        <f>H103+H105+H104</f>
        <v>1448.17</v>
      </c>
      <c r="I110" s="92">
        <f t="shared" si="16"/>
        <v>0</v>
      </c>
      <c r="J110" s="92">
        <f t="shared" si="16"/>
        <v>0</v>
      </c>
      <c r="K110" s="92">
        <f t="shared" si="16"/>
        <v>1742.04</v>
      </c>
      <c r="L110" s="114"/>
      <c r="M110" s="158">
        <v>4056.05</v>
      </c>
    </row>
    <row r="111" spans="1:12" ht="7.5" customHeight="1" hidden="1">
      <c r="A111" s="102"/>
      <c r="B111" s="102"/>
      <c r="C111" s="102"/>
      <c r="D111" s="102"/>
      <c r="E111" s="129"/>
      <c r="F111" s="102"/>
      <c r="G111" s="102"/>
      <c r="H111" s="102"/>
      <c r="I111" s="129"/>
      <c r="J111" s="102"/>
      <c r="K111" s="102"/>
      <c r="L111" s="102"/>
    </row>
    <row r="112" spans="1:12" ht="23.25" customHeight="1" hidden="1">
      <c r="A112" s="217" t="s">
        <v>150</v>
      </c>
      <c r="B112" s="218"/>
      <c r="C112" s="218"/>
      <c r="D112" s="219"/>
      <c r="E112" s="76"/>
      <c r="F112" s="169"/>
      <c r="G112" s="169"/>
      <c r="H112" s="169"/>
      <c r="I112" s="169"/>
      <c r="J112" s="169"/>
      <c r="K112" s="169"/>
      <c r="L112" s="78"/>
    </row>
    <row r="113" spans="1:12" ht="27.75" customHeight="1" hidden="1">
      <c r="A113" s="46" t="s">
        <v>97</v>
      </c>
      <c r="B113" s="80"/>
      <c r="C113" s="80"/>
      <c r="D113" s="80"/>
      <c r="E113" s="81"/>
      <c r="F113" s="106">
        <f>G113+H113+I113+J113+K113</f>
        <v>440.58</v>
      </c>
      <c r="G113" s="106"/>
      <c r="H113" s="106">
        <v>440.58</v>
      </c>
      <c r="I113" s="106"/>
      <c r="J113" s="106"/>
      <c r="K113" s="106"/>
      <c r="L113" s="84"/>
    </row>
    <row r="114" spans="1:12" ht="28.5" customHeight="1" hidden="1">
      <c r="A114" s="79" t="s">
        <v>98</v>
      </c>
      <c r="B114" s="80"/>
      <c r="C114" s="80"/>
      <c r="D114" s="80"/>
      <c r="E114" s="81"/>
      <c r="F114" s="106">
        <f aca="true" t="shared" si="17" ref="F114:F121">G114+H114+I114+J114+K114</f>
        <v>925.2</v>
      </c>
      <c r="G114" s="106"/>
      <c r="H114" s="106">
        <v>925.2</v>
      </c>
      <c r="I114" s="106"/>
      <c r="J114" s="106"/>
      <c r="K114" s="106"/>
      <c r="L114" s="84"/>
    </row>
    <row r="115" spans="1:12" ht="41.25" customHeight="1" hidden="1">
      <c r="A115" s="46" t="s">
        <v>99</v>
      </c>
      <c r="B115" s="80"/>
      <c r="C115" s="80"/>
      <c r="D115" s="80"/>
      <c r="E115" s="81"/>
      <c r="F115" s="106">
        <f t="shared" si="17"/>
        <v>741.19</v>
      </c>
      <c r="G115" s="106"/>
      <c r="H115" s="106">
        <v>741.19</v>
      </c>
      <c r="I115" s="106"/>
      <c r="J115" s="106"/>
      <c r="K115" s="106"/>
      <c r="L115" s="84"/>
    </row>
    <row r="116" spans="1:12" ht="23.25" customHeight="1" hidden="1">
      <c r="A116" s="79" t="s">
        <v>100</v>
      </c>
      <c r="B116" s="80"/>
      <c r="C116" s="80"/>
      <c r="D116" s="80"/>
      <c r="E116" s="81"/>
      <c r="F116" s="106">
        <f t="shared" si="17"/>
        <v>109.5</v>
      </c>
      <c r="G116" s="106">
        <v>109.5</v>
      </c>
      <c r="H116" s="106"/>
      <c r="I116" s="106"/>
      <c r="J116" s="106"/>
      <c r="K116" s="106"/>
      <c r="L116" s="84"/>
    </row>
    <row r="117" spans="1:12" ht="42" customHeight="1" hidden="1">
      <c r="A117" s="79" t="s">
        <v>102</v>
      </c>
      <c r="B117" s="80"/>
      <c r="C117" s="80"/>
      <c r="D117" s="80"/>
      <c r="E117" s="81"/>
      <c r="F117" s="106">
        <f t="shared" si="17"/>
        <v>317.79</v>
      </c>
      <c r="G117" s="106"/>
      <c r="H117" s="106">
        <v>317.79</v>
      </c>
      <c r="I117" s="106"/>
      <c r="J117" s="106"/>
      <c r="K117" s="106"/>
      <c r="L117" s="84"/>
    </row>
    <row r="118" spans="1:12" ht="57" customHeight="1" hidden="1">
      <c r="A118" s="79" t="s">
        <v>199</v>
      </c>
      <c r="B118" s="80"/>
      <c r="C118" s="80"/>
      <c r="D118" s="80"/>
      <c r="E118" s="81"/>
      <c r="F118" s="106">
        <f t="shared" si="17"/>
        <v>1191.1</v>
      </c>
      <c r="G118" s="106">
        <v>1191.1</v>
      </c>
      <c r="H118" s="106"/>
      <c r="I118" s="106"/>
      <c r="J118" s="106"/>
      <c r="K118" s="106"/>
      <c r="L118" s="84"/>
    </row>
    <row r="119" spans="1:12" ht="49.5" customHeight="1" hidden="1">
      <c r="A119" s="79" t="s">
        <v>107</v>
      </c>
      <c r="B119" s="80"/>
      <c r="C119" s="80"/>
      <c r="D119" s="80"/>
      <c r="E119" s="81"/>
      <c r="F119" s="106">
        <f t="shared" si="17"/>
        <v>391.8</v>
      </c>
      <c r="G119" s="106">
        <v>391.8</v>
      </c>
      <c r="H119" s="106"/>
      <c r="I119" s="106"/>
      <c r="J119" s="106"/>
      <c r="K119" s="106"/>
      <c r="L119" s="84"/>
    </row>
    <row r="120" spans="1:12" ht="86.25" customHeight="1" hidden="1">
      <c r="A120" s="34" t="s">
        <v>200</v>
      </c>
      <c r="B120" s="80"/>
      <c r="C120" s="80"/>
      <c r="D120" s="80"/>
      <c r="E120" s="81"/>
      <c r="F120" s="106">
        <f t="shared" si="17"/>
        <v>9046.63</v>
      </c>
      <c r="G120" s="106"/>
      <c r="H120" s="106"/>
      <c r="I120" s="106"/>
      <c r="J120" s="106"/>
      <c r="K120" s="106">
        <v>9046.63</v>
      </c>
      <c r="L120" s="84"/>
    </row>
    <row r="121" spans="1:12" ht="78" customHeight="1" hidden="1">
      <c r="A121" s="34" t="s">
        <v>201</v>
      </c>
      <c r="B121" s="80"/>
      <c r="C121" s="80"/>
      <c r="D121" s="80"/>
      <c r="E121" s="81"/>
      <c r="F121" s="106">
        <f t="shared" si="17"/>
        <v>1135.9</v>
      </c>
      <c r="G121" s="106"/>
      <c r="H121" s="106"/>
      <c r="I121" s="106"/>
      <c r="J121" s="106"/>
      <c r="K121" s="106">
        <v>1135.9</v>
      </c>
      <c r="L121" s="84"/>
    </row>
    <row r="122" spans="1:12" ht="5.25" customHeight="1" hidden="1">
      <c r="A122" s="79"/>
      <c r="B122" s="152"/>
      <c r="C122" s="162"/>
      <c r="D122" s="162"/>
      <c r="E122" s="162"/>
      <c r="F122" s="170"/>
      <c r="G122" s="162"/>
      <c r="H122" s="136"/>
      <c r="I122" s="162"/>
      <c r="J122" s="162"/>
      <c r="K122" s="162"/>
      <c r="L122" s="162"/>
    </row>
    <row r="123" spans="1:13" ht="23.25" customHeight="1" hidden="1">
      <c r="A123" s="220" t="s">
        <v>170</v>
      </c>
      <c r="B123" s="221"/>
      <c r="C123" s="221"/>
      <c r="D123" s="222"/>
      <c r="E123" s="114"/>
      <c r="F123" s="92">
        <f aca="true" t="shared" si="18" ref="F123:K123">SUM(F113:F122)</f>
        <v>14299.689999999999</v>
      </c>
      <c r="G123" s="92">
        <f t="shared" si="18"/>
        <v>1692.3999999999999</v>
      </c>
      <c r="H123" s="92">
        <f t="shared" si="18"/>
        <v>2424.76</v>
      </c>
      <c r="I123" s="92">
        <f t="shared" si="18"/>
        <v>0</v>
      </c>
      <c r="J123" s="92">
        <f t="shared" si="18"/>
        <v>0</v>
      </c>
      <c r="K123" s="92">
        <f t="shared" si="18"/>
        <v>10182.529999999999</v>
      </c>
      <c r="L123" s="93"/>
      <c r="M123" s="158">
        <v>1742.79</v>
      </c>
    </row>
    <row r="124" spans="1:12" ht="6" customHeight="1" hidden="1">
      <c r="A124" s="102"/>
      <c r="B124" s="102"/>
      <c r="C124" s="102"/>
      <c r="D124" s="102"/>
      <c r="E124" s="129"/>
      <c r="F124" s="102"/>
      <c r="G124" s="102"/>
      <c r="H124" s="102"/>
      <c r="I124" s="129"/>
      <c r="J124" s="102"/>
      <c r="K124" s="102"/>
      <c r="L124" s="102"/>
    </row>
    <row r="125" spans="1:12" ht="8.25" customHeight="1" hidden="1">
      <c r="A125" s="117"/>
      <c r="B125" s="118"/>
      <c r="C125" s="119"/>
      <c r="D125" s="119"/>
      <c r="E125" s="119"/>
      <c r="F125" s="120"/>
      <c r="G125" s="120"/>
      <c r="H125" s="121"/>
      <c r="I125" s="121"/>
      <c r="J125" s="121"/>
      <c r="K125" s="121"/>
      <c r="L125" s="119"/>
    </row>
    <row r="126" spans="1:12" s="75" customFormat="1" ht="12.75" hidden="1">
      <c r="A126" s="122" t="s">
        <v>202</v>
      </c>
      <c r="B126" s="123"/>
      <c r="C126" s="123"/>
      <c r="D126" s="123"/>
      <c r="E126" s="123"/>
      <c r="F126" s="124">
        <f aca="true" t="shared" si="19" ref="F126:K126">F100+F110+F123</f>
        <v>26009.949999999997</v>
      </c>
      <c r="G126" s="124">
        <f t="shared" si="19"/>
        <v>6625.65</v>
      </c>
      <c r="H126" s="124">
        <f t="shared" si="19"/>
        <v>5997.7300000000005</v>
      </c>
      <c r="I126" s="124">
        <f t="shared" si="19"/>
        <v>0</v>
      </c>
      <c r="J126" s="124">
        <f t="shared" si="19"/>
        <v>0</v>
      </c>
      <c r="K126" s="124">
        <f t="shared" si="19"/>
        <v>13386.57</v>
      </c>
      <c r="L126" s="123"/>
    </row>
    <row r="127" spans="1:12" ht="6.75" customHeight="1" hidden="1">
      <c r="A127" s="125"/>
      <c r="B127" s="126"/>
      <c r="C127" s="126"/>
      <c r="D127" s="126"/>
      <c r="E127" s="126"/>
      <c r="F127" s="127"/>
      <c r="G127" s="127"/>
      <c r="H127" s="127"/>
      <c r="I127" s="127"/>
      <c r="J127" s="127"/>
      <c r="K127" s="127"/>
      <c r="L127" s="126"/>
    </row>
    <row r="128" spans="1:12" ht="6.75" customHeight="1" hidden="1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3"/>
    </row>
    <row r="129" spans="1:12" ht="1.5" customHeight="1" hidden="1">
      <c r="A129" s="113" t="s">
        <v>203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</row>
    <row r="130" spans="1:12" ht="16.5" customHeight="1" hidden="1">
      <c r="A130" s="208" t="s">
        <v>136</v>
      </c>
      <c r="B130" s="209"/>
      <c r="C130" s="209"/>
      <c r="D130" s="210"/>
      <c r="E130" s="97"/>
      <c r="F130" s="128"/>
      <c r="G130" s="128"/>
      <c r="H130" s="99"/>
      <c r="I130" s="99"/>
      <c r="J130" s="99"/>
      <c r="K130" s="99"/>
      <c r="L130" s="171"/>
    </row>
    <row r="131" spans="1:12" ht="12.75" hidden="1">
      <c r="A131" s="100"/>
      <c r="B131" s="102"/>
      <c r="C131" s="102"/>
      <c r="D131" s="102"/>
      <c r="E131" s="129"/>
      <c r="F131" s="172"/>
      <c r="G131" s="102"/>
      <c r="H131" s="146"/>
      <c r="I131" s="129"/>
      <c r="J131" s="102"/>
      <c r="K131" s="131"/>
      <c r="L131" s="102"/>
    </row>
    <row r="132" spans="1:12" ht="12.75" hidden="1">
      <c r="A132" s="100"/>
      <c r="B132" s="102"/>
      <c r="C132" s="102"/>
      <c r="D132" s="102"/>
      <c r="E132" s="129"/>
      <c r="F132" s="173"/>
      <c r="G132" s="136"/>
      <c r="H132" s="146"/>
      <c r="I132" s="129"/>
      <c r="J132" s="102"/>
      <c r="K132" s="131"/>
      <c r="L132" s="102"/>
    </row>
    <row r="133" spans="1:12" ht="12.75" hidden="1">
      <c r="A133" s="100"/>
      <c r="B133" s="102"/>
      <c r="C133" s="102"/>
      <c r="D133" s="102"/>
      <c r="E133" s="129"/>
      <c r="F133" s="173"/>
      <c r="G133" s="131"/>
      <c r="H133" s="146"/>
      <c r="I133" s="129"/>
      <c r="J133" s="102"/>
      <c r="K133" s="174"/>
      <c r="L133" s="102"/>
    </row>
    <row r="134" spans="1:12" ht="11.25" customHeight="1" hidden="1">
      <c r="A134" s="129"/>
      <c r="B134" s="102"/>
      <c r="C134" s="102"/>
      <c r="D134" s="102"/>
      <c r="E134" s="129"/>
      <c r="F134" s="102"/>
      <c r="G134" s="102"/>
      <c r="H134" s="102"/>
      <c r="I134" s="129"/>
      <c r="J134" s="102"/>
      <c r="K134" s="102"/>
      <c r="L134" s="102"/>
    </row>
    <row r="135" spans="1:12" ht="23.25" customHeight="1" hidden="1">
      <c r="A135" s="211" t="s">
        <v>140</v>
      </c>
      <c r="B135" s="212"/>
      <c r="C135" s="212"/>
      <c r="D135" s="213"/>
      <c r="E135" s="175"/>
      <c r="F135" s="176">
        <f aca="true" t="shared" si="20" ref="F135:K135">SUM(F131:F134)</f>
        <v>0</v>
      </c>
      <c r="G135" s="176">
        <f t="shared" si="20"/>
        <v>0</v>
      </c>
      <c r="H135" s="176">
        <f t="shared" si="20"/>
        <v>0</v>
      </c>
      <c r="I135" s="176">
        <f t="shared" si="20"/>
        <v>0</v>
      </c>
      <c r="J135" s="176">
        <f t="shared" si="20"/>
        <v>0</v>
      </c>
      <c r="K135" s="176">
        <f t="shared" si="20"/>
        <v>0</v>
      </c>
      <c r="L135" s="177"/>
    </row>
    <row r="136" spans="1:12" ht="11.25" customHeight="1" hidden="1">
      <c r="A136" s="178"/>
      <c r="B136" s="179"/>
      <c r="C136" s="179"/>
      <c r="D136" s="179"/>
      <c r="E136" s="97"/>
      <c r="F136" s="98"/>
      <c r="G136" s="98"/>
      <c r="H136" s="98"/>
      <c r="I136" s="98"/>
      <c r="J136" s="98"/>
      <c r="K136" s="98"/>
      <c r="L136" s="171"/>
    </row>
    <row r="137" spans="1:12" ht="23.25" customHeight="1" hidden="1">
      <c r="A137" s="208" t="s">
        <v>141</v>
      </c>
      <c r="B137" s="209"/>
      <c r="C137" s="209"/>
      <c r="D137" s="210"/>
      <c r="E137" s="97"/>
      <c r="F137" s="98"/>
      <c r="G137" s="98"/>
      <c r="H137" s="98"/>
      <c r="I137" s="98"/>
      <c r="J137" s="98"/>
      <c r="K137" s="98"/>
      <c r="L137" s="171"/>
    </row>
    <row r="138" spans="1:12" ht="12.75" hidden="1">
      <c r="A138" s="100"/>
      <c r="B138" s="160"/>
      <c r="C138" s="160"/>
      <c r="D138" s="160"/>
      <c r="E138" s="160"/>
      <c r="F138" s="161"/>
      <c r="G138" s="131"/>
      <c r="H138" s="102"/>
      <c r="I138" s="160"/>
      <c r="J138" s="160"/>
      <c r="K138" s="160"/>
      <c r="L138" s="160"/>
    </row>
    <row r="139" spans="1:12" ht="12.75" hidden="1">
      <c r="A139" s="79"/>
      <c r="B139" s="162"/>
      <c r="C139" s="162"/>
      <c r="D139" s="162"/>
      <c r="E139" s="162"/>
      <c r="F139" s="172"/>
      <c r="G139" s="135"/>
      <c r="H139" s="163"/>
      <c r="I139" s="162"/>
      <c r="J139" s="162"/>
      <c r="K139" s="180"/>
      <c r="L139" s="162"/>
    </row>
    <row r="140" spans="1:12" ht="12.75" hidden="1">
      <c r="A140" s="79"/>
      <c r="B140" s="162"/>
      <c r="C140" s="162"/>
      <c r="D140" s="162"/>
      <c r="E140" s="162"/>
      <c r="F140" s="172"/>
      <c r="G140" s="135"/>
      <c r="H140" s="163"/>
      <c r="I140" s="162"/>
      <c r="J140" s="162"/>
      <c r="K140" s="162"/>
      <c r="L140" s="162"/>
    </row>
    <row r="141" spans="1:12" ht="7.5" customHeight="1" hidden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</row>
    <row r="142" spans="1:12" ht="13.5" hidden="1" thickBot="1">
      <c r="A142" s="211" t="s">
        <v>149</v>
      </c>
      <c r="B142" s="212"/>
      <c r="C142" s="212"/>
      <c r="D142" s="213"/>
      <c r="E142" s="181"/>
      <c r="F142" s="176">
        <f aca="true" t="shared" si="21" ref="F142:K142">SUM(F138:F141)</f>
        <v>0</v>
      </c>
      <c r="G142" s="176">
        <f t="shared" si="21"/>
        <v>0</v>
      </c>
      <c r="H142" s="176">
        <f t="shared" si="21"/>
        <v>0</v>
      </c>
      <c r="I142" s="176">
        <f t="shared" si="21"/>
        <v>0</v>
      </c>
      <c r="J142" s="176">
        <f t="shared" si="21"/>
        <v>0</v>
      </c>
      <c r="K142" s="176">
        <f t="shared" si="21"/>
        <v>0</v>
      </c>
      <c r="L142" s="182"/>
    </row>
    <row r="143" spans="1:12" ht="12.75" hidden="1">
      <c r="A143" s="129"/>
      <c r="B143" s="102"/>
      <c r="C143" s="102"/>
      <c r="D143" s="102"/>
      <c r="E143" s="129"/>
      <c r="F143" s="102"/>
      <c r="G143" s="102"/>
      <c r="H143" s="102"/>
      <c r="I143" s="129"/>
      <c r="J143" s="102"/>
      <c r="K143" s="102"/>
      <c r="L143" s="102"/>
    </row>
    <row r="144" spans="1:12" ht="23.25" customHeight="1" hidden="1">
      <c r="A144" s="208" t="s">
        <v>150</v>
      </c>
      <c r="B144" s="209"/>
      <c r="C144" s="209"/>
      <c r="D144" s="210"/>
      <c r="E144" s="97"/>
      <c r="F144" s="98"/>
      <c r="G144" s="98"/>
      <c r="H144" s="98"/>
      <c r="I144" s="98"/>
      <c r="J144" s="98"/>
      <c r="K144" s="98"/>
      <c r="L144" s="171"/>
    </row>
    <row r="145" spans="1:12" ht="12.75" hidden="1">
      <c r="A145" s="79"/>
      <c r="B145" s="84"/>
      <c r="C145" s="84"/>
      <c r="D145" s="84"/>
      <c r="E145" s="84"/>
      <c r="F145" s="172"/>
      <c r="G145" s="135"/>
      <c r="H145" s="135"/>
      <c r="I145" s="135"/>
      <c r="J145" s="135"/>
      <c r="K145" s="135"/>
      <c r="L145" s="84"/>
    </row>
    <row r="146" spans="1:12" ht="67.5" customHeight="1" hidden="1">
      <c r="A146" s="79"/>
      <c r="B146" s="84"/>
      <c r="C146" s="84"/>
      <c r="D146" s="84"/>
      <c r="E146" s="84"/>
      <c r="F146" s="172"/>
      <c r="G146" s="135"/>
      <c r="H146" s="135"/>
      <c r="I146" s="135"/>
      <c r="J146" s="135"/>
      <c r="K146" s="135"/>
      <c r="L146" s="84"/>
    </row>
    <row r="147" spans="1:12" ht="9.75" customHeight="1" hidden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</row>
    <row r="148" spans="1:12" ht="23.25" customHeight="1" hidden="1">
      <c r="A148" s="211" t="s">
        <v>170</v>
      </c>
      <c r="B148" s="212"/>
      <c r="C148" s="212"/>
      <c r="D148" s="213"/>
      <c r="E148" s="175"/>
      <c r="F148" s="176">
        <f aca="true" t="shared" si="22" ref="F148:K148">F145+F146</f>
        <v>0</v>
      </c>
      <c r="G148" s="176">
        <f t="shared" si="22"/>
        <v>0</v>
      </c>
      <c r="H148" s="176">
        <f t="shared" si="22"/>
        <v>0</v>
      </c>
      <c r="I148" s="176">
        <f t="shared" si="22"/>
        <v>0</v>
      </c>
      <c r="J148" s="176">
        <f t="shared" si="22"/>
        <v>0</v>
      </c>
      <c r="K148" s="176">
        <f t="shared" si="22"/>
        <v>0</v>
      </c>
      <c r="L148" s="177"/>
    </row>
    <row r="149" spans="1:12" ht="9.75" customHeight="1" hidden="1">
      <c r="A149" s="129"/>
      <c r="B149" s="102"/>
      <c r="C149" s="102"/>
      <c r="D149" s="102"/>
      <c r="E149" s="129"/>
      <c r="F149" s="102"/>
      <c r="G149" s="102"/>
      <c r="H149" s="102"/>
      <c r="I149" s="129"/>
      <c r="J149" s="102"/>
      <c r="K149" s="102"/>
      <c r="L149" s="102"/>
    </row>
    <row r="150" spans="1:12" ht="12.75" hidden="1">
      <c r="A150" s="183"/>
      <c r="B150" s="118"/>
      <c r="C150" s="119"/>
      <c r="D150" s="119"/>
      <c r="E150" s="119"/>
      <c r="F150" s="120"/>
      <c r="G150" s="120"/>
      <c r="H150" s="121"/>
      <c r="I150" s="121"/>
      <c r="J150" s="121"/>
      <c r="K150" s="121"/>
      <c r="L150" s="184"/>
    </row>
    <row r="151" spans="1:12" s="75" customFormat="1" ht="27.75" customHeight="1" hidden="1">
      <c r="A151" s="185" t="s">
        <v>204</v>
      </c>
      <c r="B151" s="186"/>
      <c r="C151" s="186"/>
      <c r="D151" s="186"/>
      <c r="E151" s="186"/>
      <c r="F151" s="187">
        <f aca="true" t="shared" si="23" ref="F151:K151">F135+F142+F148</f>
        <v>0</v>
      </c>
      <c r="G151" s="187">
        <f t="shared" si="23"/>
        <v>0</v>
      </c>
      <c r="H151" s="187">
        <f t="shared" si="23"/>
        <v>0</v>
      </c>
      <c r="I151" s="187">
        <f t="shared" si="23"/>
        <v>0</v>
      </c>
      <c r="J151" s="187">
        <f t="shared" si="23"/>
        <v>0</v>
      </c>
      <c r="K151" s="187">
        <f t="shared" si="23"/>
        <v>0</v>
      </c>
      <c r="L151" s="188"/>
    </row>
    <row r="152" spans="1:12" ht="13.5" hidden="1" thickBot="1">
      <c r="A152" s="189"/>
      <c r="B152" s="126"/>
      <c r="C152" s="126"/>
      <c r="D152" s="126"/>
      <c r="E152" s="126"/>
      <c r="F152" s="127"/>
      <c r="G152" s="127"/>
      <c r="H152" s="127"/>
      <c r="I152" s="127"/>
      <c r="J152" s="127"/>
      <c r="K152" s="127"/>
      <c r="L152" s="190"/>
    </row>
    <row r="153" spans="1:12" ht="10.5" customHeight="1" hidden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</row>
    <row r="154" spans="1:12" ht="12.75" hidden="1">
      <c r="A154" s="214" t="s">
        <v>205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6"/>
    </row>
    <row r="155" spans="1:12" ht="15.75" customHeight="1" hidden="1">
      <c r="A155" s="208" t="s">
        <v>136</v>
      </c>
      <c r="B155" s="209"/>
      <c r="C155" s="209"/>
      <c r="D155" s="210"/>
      <c r="E155" s="97"/>
      <c r="F155" s="128"/>
      <c r="G155" s="128"/>
      <c r="H155" s="99"/>
      <c r="I155" s="99"/>
      <c r="J155" s="99"/>
      <c r="K155" s="99"/>
      <c r="L155" s="171"/>
    </row>
    <row r="156" spans="1:12" ht="12.75" hidden="1">
      <c r="A156" s="100"/>
      <c r="B156" s="102"/>
      <c r="C156" s="102"/>
      <c r="D156" s="102"/>
      <c r="E156" s="129"/>
      <c r="F156" s="172"/>
      <c r="G156" s="102"/>
      <c r="H156" s="146" t="s">
        <v>70</v>
      </c>
      <c r="I156" s="129"/>
      <c r="J156" s="102"/>
      <c r="K156" s="131">
        <f>F156</f>
        <v>0</v>
      </c>
      <c r="L156" s="102"/>
    </row>
    <row r="157" spans="1:12" ht="12.75" hidden="1">
      <c r="A157" s="100"/>
      <c r="B157" s="102"/>
      <c r="C157" s="102"/>
      <c r="D157" s="102"/>
      <c r="E157" s="129"/>
      <c r="F157" s="173"/>
      <c r="G157" s="102"/>
      <c r="H157" s="146">
        <f>F157</f>
        <v>0</v>
      </c>
      <c r="I157" s="129"/>
      <c r="J157" s="102"/>
      <c r="K157" s="131" t="s">
        <v>70</v>
      </c>
      <c r="L157" s="102"/>
    </row>
    <row r="158" spans="1:12" ht="12.75" hidden="1">
      <c r="A158" s="100"/>
      <c r="B158" s="102"/>
      <c r="C158" s="102"/>
      <c r="D158" s="102"/>
      <c r="E158" s="129"/>
      <c r="F158" s="173"/>
      <c r="G158" s="131"/>
      <c r="H158" s="146">
        <f>F158</f>
        <v>0</v>
      </c>
      <c r="I158" s="129"/>
      <c r="J158" s="102"/>
      <c r="K158" s="131" t="s">
        <v>70</v>
      </c>
      <c r="L158" s="102"/>
    </row>
    <row r="159" spans="1:12" ht="12.75" hidden="1">
      <c r="A159" s="191"/>
      <c r="B159" s="102"/>
      <c r="C159" s="102"/>
      <c r="D159" s="102"/>
      <c r="E159" s="129"/>
      <c r="F159" s="173"/>
      <c r="G159" s="131"/>
      <c r="H159" s="146"/>
      <c r="I159" s="129"/>
      <c r="J159" s="102"/>
      <c r="K159" s="131"/>
      <c r="L159" s="102"/>
    </row>
    <row r="160" spans="1:12" ht="9.75" customHeight="1" hidden="1">
      <c r="A160" s="129"/>
      <c r="B160" s="102"/>
      <c r="C160" s="102"/>
      <c r="D160" s="102"/>
      <c r="E160" s="129"/>
      <c r="F160" s="102"/>
      <c r="G160" s="102"/>
      <c r="H160" s="102"/>
      <c r="I160" s="129"/>
      <c r="J160" s="102"/>
      <c r="K160" s="102"/>
      <c r="L160" s="102"/>
    </row>
    <row r="161" spans="1:12" ht="15" customHeight="1" hidden="1">
      <c r="A161" s="211" t="s">
        <v>140</v>
      </c>
      <c r="B161" s="212"/>
      <c r="C161" s="212"/>
      <c r="D161" s="213"/>
      <c r="E161" s="175"/>
      <c r="F161" s="176">
        <f aca="true" t="shared" si="24" ref="F161:K161">SUM(F156:F160)</f>
        <v>0</v>
      </c>
      <c r="G161" s="176">
        <f t="shared" si="24"/>
        <v>0</v>
      </c>
      <c r="H161" s="176">
        <f t="shared" si="24"/>
        <v>0</v>
      </c>
      <c r="I161" s="176">
        <f t="shared" si="24"/>
        <v>0</v>
      </c>
      <c r="J161" s="176">
        <f t="shared" si="24"/>
        <v>0</v>
      </c>
      <c r="K161" s="176">
        <f t="shared" si="24"/>
        <v>0</v>
      </c>
      <c r="L161" s="177"/>
    </row>
    <row r="162" spans="1:12" ht="12" customHeight="1" hidden="1">
      <c r="A162" s="178"/>
      <c r="B162" s="179"/>
      <c r="C162" s="179"/>
      <c r="D162" s="179"/>
      <c r="E162" s="97"/>
      <c r="F162" s="98"/>
      <c r="G162" s="98"/>
      <c r="H162" s="98"/>
      <c r="I162" s="98"/>
      <c r="J162" s="98"/>
      <c r="K162" s="98"/>
      <c r="L162" s="171"/>
    </row>
    <row r="163" spans="1:12" ht="18" customHeight="1" hidden="1">
      <c r="A163" s="208" t="s">
        <v>141</v>
      </c>
      <c r="B163" s="209"/>
      <c r="C163" s="209"/>
      <c r="D163" s="210"/>
      <c r="E163" s="192"/>
      <c r="F163" s="193"/>
      <c r="G163" s="193"/>
      <c r="H163" s="193"/>
      <c r="I163" s="193"/>
      <c r="J163" s="193"/>
      <c r="K163" s="193"/>
      <c r="L163" s="194"/>
    </row>
    <row r="164" spans="1:12" ht="0.75" customHeight="1" hidden="1">
      <c r="A164" s="79"/>
      <c r="B164" s="162"/>
      <c r="C164" s="162"/>
      <c r="D164" s="162"/>
      <c r="E164" s="162"/>
      <c r="F164" s="172"/>
      <c r="G164" s="135"/>
      <c r="H164" s="163" t="s">
        <v>70</v>
      </c>
      <c r="I164" s="162"/>
      <c r="J164" s="162"/>
      <c r="K164" s="180" t="s">
        <v>70</v>
      </c>
      <c r="L164" s="162"/>
    </row>
    <row r="165" spans="1:12" ht="12.75" hidden="1">
      <c r="A165" s="79"/>
      <c r="B165" s="162"/>
      <c r="C165" s="162"/>
      <c r="D165" s="162"/>
      <c r="E165" s="162"/>
      <c r="F165" s="172"/>
      <c r="G165" s="135"/>
      <c r="H165" s="163">
        <f>F165</f>
        <v>0</v>
      </c>
      <c r="I165" s="162"/>
      <c r="J165" s="162"/>
      <c r="K165" s="162"/>
      <c r="L165" s="162"/>
    </row>
    <row r="166" spans="1:12" ht="9.75" customHeight="1" hidden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</row>
    <row r="167" spans="1:12" ht="13.5" hidden="1" thickBot="1">
      <c r="A167" s="211" t="s">
        <v>149</v>
      </c>
      <c r="B167" s="212"/>
      <c r="C167" s="212"/>
      <c r="D167" s="213"/>
      <c r="E167" s="181"/>
      <c r="F167" s="176">
        <f aca="true" t="shared" si="25" ref="F167:K167">SUM(F164:F166)</f>
        <v>0</v>
      </c>
      <c r="G167" s="176">
        <f t="shared" si="25"/>
        <v>0</v>
      </c>
      <c r="H167" s="176">
        <f t="shared" si="25"/>
        <v>0</v>
      </c>
      <c r="I167" s="176">
        <f t="shared" si="25"/>
        <v>0</v>
      </c>
      <c r="J167" s="176">
        <f t="shared" si="25"/>
        <v>0</v>
      </c>
      <c r="K167" s="176">
        <f t="shared" si="25"/>
        <v>0</v>
      </c>
      <c r="L167" s="182"/>
    </row>
    <row r="168" spans="1:12" ht="9.75" customHeight="1" hidden="1">
      <c r="A168" s="129"/>
      <c r="B168" s="102"/>
      <c r="C168" s="102"/>
      <c r="D168" s="102"/>
      <c r="E168" s="129"/>
      <c r="F168" s="102"/>
      <c r="G168" s="102"/>
      <c r="H168" s="102"/>
      <c r="I168" s="129"/>
      <c r="J168" s="102"/>
      <c r="K168" s="102"/>
      <c r="L168" s="102"/>
    </row>
    <row r="169" spans="1:12" ht="23.25" customHeight="1" hidden="1">
      <c r="A169" s="208" t="s">
        <v>150</v>
      </c>
      <c r="B169" s="209"/>
      <c r="C169" s="209"/>
      <c r="D169" s="210"/>
      <c r="E169" s="192"/>
      <c r="F169" s="193"/>
      <c r="G169" s="193"/>
      <c r="H169" s="193"/>
      <c r="I169" s="193"/>
      <c r="J169" s="193"/>
      <c r="K169" s="193"/>
      <c r="L169" s="194"/>
    </row>
    <row r="170" spans="1:12" ht="12.75" hidden="1">
      <c r="A170" s="100"/>
      <c r="B170" s="116"/>
      <c r="C170" s="116"/>
      <c r="D170" s="116"/>
      <c r="E170" s="116"/>
      <c r="F170" s="173"/>
      <c r="G170" s="136"/>
      <c r="H170" s="136">
        <f>F170</f>
        <v>0</v>
      </c>
      <c r="I170" s="136"/>
      <c r="J170" s="136"/>
      <c r="K170" s="136"/>
      <c r="L170" s="116"/>
    </row>
    <row r="171" spans="1:12" ht="12.75" hidden="1">
      <c r="A171" s="84"/>
      <c r="B171" s="84"/>
      <c r="C171" s="84"/>
      <c r="D171" s="84"/>
      <c r="E171" s="84"/>
      <c r="F171" s="172"/>
      <c r="G171" s="135"/>
      <c r="H171" s="135">
        <f>F171</f>
        <v>0</v>
      </c>
      <c r="I171" s="135"/>
      <c r="J171" s="135"/>
      <c r="K171" s="135"/>
      <c r="L171" s="84"/>
    </row>
    <row r="172" spans="1:12" ht="66.75" customHeight="1" hidden="1">
      <c r="A172" s="79"/>
      <c r="B172" s="116"/>
      <c r="C172" s="116"/>
      <c r="D172" s="116"/>
      <c r="E172" s="116"/>
      <c r="F172" s="173"/>
      <c r="G172" s="136"/>
      <c r="H172" s="136"/>
      <c r="I172" s="136"/>
      <c r="J172" s="136"/>
      <c r="K172" s="173"/>
      <c r="L172" s="116"/>
    </row>
    <row r="173" spans="1:12" ht="10.5" customHeight="1" hidden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</row>
    <row r="174" spans="1:12" ht="23.25" customHeight="1" hidden="1">
      <c r="A174" s="211" t="s">
        <v>170</v>
      </c>
      <c r="B174" s="212"/>
      <c r="C174" s="212"/>
      <c r="D174" s="213"/>
      <c r="E174" s="175"/>
      <c r="F174" s="176">
        <f aca="true" t="shared" si="26" ref="F174:K174">SUM(F170:F173)</f>
        <v>0</v>
      </c>
      <c r="G174" s="176">
        <f t="shared" si="26"/>
        <v>0</v>
      </c>
      <c r="H174" s="176">
        <f t="shared" si="26"/>
        <v>0</v>
      </c>
      <c r="I174" s="176">
        <f t="shared" si="26"/>
        <v>0</v>
      </c>
      <c r="J174" s="176">
        <f t="shared" si="26"/>
        <v>0</v>
      </c>
      <c r="K174" s="176">
        <f t="shared" si="26"/>
        <v>0</v>
      </c>
      <c r="L174" s="177"/>
    </row>
    <row r="175" spans="1:12" ht="7.5" customHeight="1" hidden="1">
      <c r="A175" s="129"/>
      <c r="B175" s="102"/>
      <c r="C175" s="102"/>
      <c r="D175" s="102"/>
      <c r="E175" s="129"/>
      <c r="F175" s="102"/>
      <c r="G175" s="102"/>
      <c r="H175" s="102"/>
      <c r="I175" s="129"/>
      <c r="J175" s="102"/>
      <c r="K175" s="102"/>
      <c r="L175" s="102"/>
    </row>
    <row r="176" spans="1:12" ht="12.75" hidden="1">
      <c r="A176" s="183"/>
      <c r="B176" s="118"/>
      <c r="C176" s="119"/>
      <c r="D176" s="119"/>
      <c r="E176" s="119"/>
      <c r="F176" s="120"/>
      <c r="G176" s="120"/>
      <c r="H176" s="121"/>
      <c r="I176" s="121"/>
      <c r="J176" s="121"/>
      <c r="K176" s="121"/>
      <c r="L176" s="184"/>
    </row>
    <row r="177" spans="1:12" s="75" customFormat="1" ht="25.5" customHeight="1" hidden="1">
      <c r="A177" s="195" t="s">
        <v>206</v>
      </c>
      <c r="B177" s="196"/>
      <c r="C177" s="196"/>
      <c r="D177" s="196"/>
      <c r="E177" s="196"/>
      <c r="F177" s="197">
        <f aca="true" t="shared" si="27" ref="F177:K177">F161+F167+F174</f>
        <v>0</v>
      </c>
      <c r="G177" s="197">
        <f t="shared" si="27"/>
        <v>0</v>
      </c>
      <c r="H177" s="197">
        <f t="shared" si="27"/>
        <v>0</v>
      </c>
      <c r="I177" s="197">
        <f t="shared" si="27"/>
        <v>0</v>
      </c>
      <c r="J177" s="197">
        <f t="shared" si="27"/>
        <v>0</v>
      </c>
      <c r="K177" s="197">
        <f t="shared" si="27"/>
        <v>0</v>
      </c>
      <c r="L177" s="198"/>
    </row>
    <row r="178" spans="1:12" ht="8.25" customHeight="1" hidden="1">
      <c r="A178" s="189"/>
      <c r="B178" s="126"/>
      <c r="C178" s="126"/>
      <c r="D178" s="126"/>
      <c r="E178" s="126"/>
      <c r="F178" s="127"/>
      <c r="G178" s="127"/>
      <c r="H178" s="127"/>
      <c r="I178" s="127"/>
      <c r="J178" s="127"/>
      <c r="K178" s="127"/>
      <c r="L178" s="190"/>
    </row>
    <row r="180" spans="1:3" ht="18" customHeight="1">
      <c r="A180" s="207" t="s">
        <v>207</v>
      </c>
      <c r="B180" s="207"/>
      <c r="C180" s="207"/>
    </row>
  </sheetData>
  <mergeCells count="55">
    <mergeCell ref="K1:L1"/>
    <mergeCell ref="A7:L7"/>
    <mergeCell ref="A9:A10"/>
    <mergeCell ref="B9:B10"/>
    <mergeCell ref="C9:C10"/>
    <mergeCell ref="D9:D10"/>
    <mergeCell ref="E9:E10"/>
    <mergeCell ref="F9:F10"/>
    <mergeCell ref="G9:K9"/>
    <mergeCell ref="L9:L10"/>
    <mergeCell ref="E12:G12"/>
    <mergeCell ref="A13:D13"/>
    <mergeCell ref="A17:D17"/>
    <mergeCell ref="A19:D19"/>
    <mergeCell ref="A25:D25"/>
    <mergeCell ref="A27:D27"/>
    <mergeCell ref="A40:D40"/>
    <mergeCell ref="A46:D46"/>
    <mergeCell ref="E46:H46"/>
    <mergeCell ref="I46:L46"/>
    <mergeCell ref="A47:D47"/>
    <mergeCell ref="A51:D51"/>
    <mergeCell ref="A53:D53"/>
    <mergeCell ref="A57:D57"/>
    <mergeCell ref="A59:D59"/>
    <mergeCell ref="A63:D63"/>
    <mergeCell ref="E68:I68"/>
    <mergeCell ref="A69:D69"/>
    <mergeCell ref="A72:D72"/>
    <mergeCell ref="A74:D74"/>
    <mergeCell ref="A82:D82"/>
    <mergeCell ref="A84:D84"/>
    <mergeCell ref="A89:D89"/>
    <mergeCell ref="E95:I95"/>
    <mergeCell ref="A96:D96"/>
    <mergeCell ref="A100:D100"/>
    <mergeCell ref="A102:D102"/>
    <mergeCell ref="A110:D110"/>
    <mergeCell ref="A112:D112"/>
    <mergeCell ref="A123:D123"/>
    <mergeCell ref="A129:L129"/>
    <mergeCell ref="A130:D130"/>
    <mergeCell ref="A135:D135"/>
    <mergeCell ref="A137:D137"/>
    <mergeCell ref="A142:D142"/>
    <mergeCell ref="A144:D144"/>
    <mergeCell ref="A148:D148"/>
    <mergeCell ref="A154:L154"/>
    <mergeCell ref="A155:D155"/>
    <mergeCell ref="A161:D161"/>
    <mergeCell ref="A180:C180"/>
    <mergeCell ref="A163:D163"/>
    <mergeCell ref="A167:D167"/>
    <mergeCell ref="A169:D169"/>
    <mergeCell ref="A174:D1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C1">
      <selection activeCell="M9" sqref="M9"/>
    </sheetView>
  </sheetViews>
  <sheetFormatPr defaultColWidth="9.140625" defaultRowHeight="12.75"/>
  <cols>
    <col min="1" max="1" width="39.7109375" style="246" customWidth="1"/>
    <col min="2" max="2" width="10.28125" style="247" customWidth="1"/>
    <col min="3" max="3" width="9.8515625" style="247" customWidth="1"/>
    <col min="4" max="4" width="10.421875" style="247" customWidth="1"/>
    <col min="5" max="5" width="9.28125" style="247" customWidth="1"/>
    <col min="6" max="6" width="13.140625" style="247" customWidth="1"/>
    <col min="7" max="7" width="11.57421875" style="247" customWidth="1"/>
    <col min="8" max="8" width="9.8515625" style="247" customWidth="1"/>
    <col min="9" max="9" width="7.7109375" style="247" customWidth="1"/>
    <col min="10" max="10" width="7.8515625" style="247" customWidth="1"/>
    <col min="11" max="11" width="13.00390625" style="247" customWidth="1"/>
    <col min="12" max="12" width="20.00390625" style="247" customWidth="1"/>
    <col min="13" max="16384" width="9.140625" style="247" customWidth="1"/>
  </cols>
  <sheetData>
    <row r="1" spans="11:12" ht="12.75" customHeight="1">
      <c r="K1" s="248"/>
      <c r="L1" s="248"/>
    </row>
    <row r="2" spans="11:12" ht="12.75" customHeight="1">
      <c r="K2" s="249"/>
      <c r="L2" s="249"/>
    </row>
    <row r="3" spans="11:12" ht="12.75" customHeight="1">
      <c r="K3" s="249"/>
      <c r="L3" s="249"/>
    </row>
    <row r="4" spans="11:12" ht="12.75" customHeight="1">
      <c r="K4" s="249"/>
      <c r="L4" s="249"/>
    </row>
    <row r="5" spans="11:12" ht="12.75" customHeight="1">
      <c r="K5" s="249"/>
      <c r="L5" s="249"/>
    </row>
    <row r="7" spans="1:12" ht="15.75" customHeight="1">
      <c r="A7" s="250" t="s">
        <v>121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2" ht="15.75">
      <c r="A8" s="250" t="s">
        <v>208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1:12" ht="27" customHeight="1">
      <c r="A9" s="251" t="s">
        <v>122</v>
      </c>
      <c r="B9" s="252" t="s">
        <v>123</v>
      </c>
      <c r="C9" s="252" t="s">
        <v>124</v>
      </c>
      <c r="D9" s="252" t="s">
        <v>125</v>
      </c>
      <c r="E9" s="252" t="s">
        <v>126</v>
      </c>
      <c r="F9" s="252" t="s">
        <v>127</v>
      </c>
      <c r="G9" s="253" t="s">
        <v>128</v>
      </c>
      <c r="H9" s="254"/>
      <c r="I9" s="254"/>
      <c r="J9" s="254"/>
      <c r="K9" s="255"/>
      <c r="L9" s="252" t="s">
        <v>129</v>
      </c>
    </row>
    <row r="10" spans="1:12" ht="46.5" customHeight="1">
      <c r="A10" s="256"/>
      <c r="B10" s="257"/>
      <c r="C10" s="257"/>
      <c r="D10" s="257"/>
      <c r="E10" s="257"/>
      <c r="F10" s="257"/>
      <c r="G10" s="258" t="s">
        <v>130</v>
      </c>
      <c r="H10" s="258" t="s">
        <v>131</v>
      </c>
      <c r="I10" s="258" t="s">
        <v>132</v>
      </c>
      <c r="J10" s="258" t="s">
        <v>133</v>
      </c>
      <c r="K10" s="258" t="s">
        <v>134</v>
      </c>
      <c r="L10" s="257"/>
    </row>
    <row r="11" spans="1:12" ht="12" customHeight="1" thickBot="1">
      <c r="A11" s="66">
        <v>1</v>
      </c>
      <c r="B11" s="259">
        <v>2</v>
      </c>
      <c r="C11" s="66">
        <v>3</v>
      </c>
      <c r="D11" s="259">
        <v>4</v>
      </c>
      <c r="E11" s="66">
        <v>5</v>
      </c>
      <c r="F11" s="259">
        <v>6</v>
      </c>
      <c r="G11" s="66">
        <v>7</v>
      </c>
      <c r="H11" s="259">
        <v>8</v>
      </c>
      <c r="I11" s="66">
        <v>9</v>
      </c>
      <c r="J11" s="259">
        <v>10</v>
      </c>
      <c r="K11" s="66">
        <v>11</v>
      </c>
      <c r="L11" s="259">
        <v>12</v>
      </c>
    </row>
    <row r="12" spans="1:12" ht="13.5" thickBot="1">
      <c r="A12" s="260"/>
      <c r="B12" s="261"/>
      <c r="C12" s="261"/>
      <c r="D12" s="261"/>
      <c r="E12" s="262" t="s">
        <v>135</v>
      </c>
      <c r="F12" s="263"/>
      <c r="G12" s="263"/>
      <c r="H12" s="261"/>
      <c r="I12" s="261"/>
      <c r="J12" s="261"/>
      <c r="K12" s="261"/>
      <c r="L12" s="264"/>
    </row>
    <row r="13" spans="1:12" ht="13.5" thickBot="1">
      <c r="A13" s="265" t="s">
        <v>209</v>
      </c>
      <c r="B13" s="266"/>
      <c r="C13" s="266"/>
      <c r="D13" s="267"/>
      <c r="E13" s="268"/>
      <c r="F13" s="269"/>
      <c r="G13" s="269"/>
      <c r="H13" s="270"/>
      <c r="I13" s="270"/>
      <c r="J13" s="270"/>
      <c r="K13" s="270"/>
      <c r="L13" s="271"/>
    </row>
    <row r="14" spans="1:12" ht="38.25">
      <c r="A14" s="100" t="s">
        <v>210</v>
      </c>
      <c r="B14" s="102" t="s">
        <v>211</v>
      </c>
      <c r="C14" s="116"/>
      <c r="D14" s="116"/>
      <c r="E14" s="102"/>
      <c r="F14" s="103">
        <f>G14+H14+I14+J14+K14</f>
        <v>186.44</v>
      </c>
      <c r="G14" s="102">
        <v>186.44</v>
      </c>
      <c r="H14" s="103"/>
      <c r="I14" s="272"/>
      <c r="J14" s="102"/>
      <c r="K14" s="102"/>
      <c r="L14" s="273" t="s">
        <v>212</v>
      </c>
    </row>
    <row r="15" spans="1:12" ht="39" customHeight="1">
      <c r="A15" s="79" t="s">
        <v>213</v>
      </c>
      <c r="B15" s="102" t="s">
        <v>214</v>
      </c>
      <c r="C15" s="274"/>
      <c r="D15" s="274"/>
      <c r="E15" s="274"/>
      <c r="F15" s="103">
        <f>G15+H15+I15+J15+K15</f>
        <v>855.4</v>
      </c>
      <c r="G15" s="275"/>
      <c r="H15" s="275"/>
      <c r="I15" s="275"/>
      <c r="J15" s="275"/>
      <c r="K15" s="275">
        <v>855.4</v>
      </c>
      <c r="L15" s="83" t="s">
        <v>138</v>
      </c>
    </row>
    <row r="16" spans="1:13" ht="33.75">
      <c r="A16" s="79" t="s">
        <v>215</v>
      </c>
      <c r="B16" s="102" t="s">
        <v>211</v>
      </c>
      <c r="C16" s="274"/>
      <c r="D16" s="274"/>
      <c r="E16" s="274"/>
      <c r="F16" s="103">
        <f>G16+H16+I16+J16+K16</f>
        <v>6038.36</v>
      </c>
      <c r="G16" s="275"/>
      <c r="H16" s="275"/>
      <c r="I16" s="275"/>
      <c r="J16" s="275"/>
      <c r="K16" s="275">
        <v>6038.36</v>
      </c>
      <c r="L16" s="83" t="s">
        <v>216</v>
      </c>
      <c r="M16" s="276" t="s">
        <v>70</v>
      </c>
    </row>
    <row r="17" spans="1:12" ht="13.5" thickBot="1">
      <c r="A17" s="107"/>
      <c r="B17" s="277"/>
      <c r="C17" s="278"/>
      <c r="D17" s="278"/>
      <c r="E17" s="278"/>
      <c r="F17" s="279"/>
      <c r="G17" s="279"/>
      <c r="H17" s="279"/>
      <c r="I17" s="279"/>
      <c r="J17" s="279"/>
      <c r="K17" s="279"/>
      <c r="L17" s="280"/>
    </row>
    <row r="18" spans="1:12" ht="13.5" thickBot="1">
      <c r="A18" s="265" t="s">
        <v>217</v>
      </c>
      <c r="B18" s="266"/>
      <c r="C18" s="266"/>
      <c r="D18" s="267"/>
      <c r="E18" s="270"/>
      <c r="F18" s="281">
        <f aca="true" t="shared" si="0" ref="F18:K18">SUM(F14:F17)</f>
        <v>7080.2</v>
      </c>
      <c r="G18" s="281">
        <f t="shared" si="0"/>
        <v>186.44</v>
      </c>
      <c r="H18" s="281">
        <f t="shared" si="0"/>
        <v>0</v>
      </c>
      <c r="I18" s="281">
        <f t="shared" si="0"/>
        <v>0</v>
      </c>
      <c r="J18" s="281">
        <f t="shared" si="0"/>
        <v>0</v>
      </c>
      <c r="K18" s="281">
        <f t="shared" si="0"/>
        <v>6893.759999999999</v>
      </c>
      <c r="L18" s="282"/>
    </row>
    <row r="19" spans="1:12" ht="12.75" customHeight="1" thickBot="1">
      <c r="A19" s="283"/>
      <c r="B19" s="284"/>
      <c r="C19" s="285"/>
      <c r="D19" s="285"/>
      <c r="E19" s="285"/>
      <c r="F19" s="286"/>
      <c r="G19" s="286"/>
      <c r="H19" s="287"/>
      <c r="I19" s="287"/>
      <c r="J19" s="287"/>
      <c r="K19" s="287"/>
      <c r="L19" s="288"/>
    </row>
    <row r="20" spans="1:12" ht="13.5" thickBot="1">
      <c r="A20" s="265" t="s">
        <v>218</v>
      </c>
      <c r="B20" s="266"/>
      <c r="C20" s="266"/>
      <c r="D20" s="267"/>
      <c r="E20" s="270"/>
      <c r="F20" s="281"/>
      <c r="G20" s="281"/>
      <c r="H20" s="289"/>
      <c r="I20" s="289"/>
      <c r="J20" s="289"/>
      <c r="K20" s="289"/>
      <c r="L20" s="282"/>
    </row>
    <row r="21" spans="1:12" ht="33.75">
      <c r="A21" s="100" t="s">
        <v>219</v>
      </c>
      <c r="B21" s="102"/>
      <c r="C21" s="116"/>
      <c r="D21" s="116"/>
      <c r="E21" s="116"/>
      <c r="F21" s="103">
        <f>G21+H21+I21+J21+K21</f>
        <v>19.31</v>
      </c>
      <c r="G21" s="290"/>
      <c r="H21" s="103">
        <v>19.31</v>
      </c>
      <c r="I21" s="116"/>
      <c r="J21" s="116"/>
      <c r="K21" s="116"/>
      <c r="L21" s="273" t="s">
        <v>220</v>
      </c>
    </row>
    <row r="22" spans="1:12" ht="33.75">
      <c r="A22" s="79" t="s">
        <v>221</v>
      </c>
      <c r="B22" s="81"/>
      <c r="C22" s="84"/>
      <c r="D22" s="84"/>
      <c r="E22" s="84"/>
      <c r="F22" s="106">
        <f>G22+H22+I22+J22+K22</f>
        <v>190.16</v>
      </c>
      <c r="G22" s="81">
        <v>190.16</v>
      </c>
      <c r="H22" s="106"/>
      <c r="I22" s="81"/>
      <c r="J22" s="81"/>
      <c r="K22" s="81"/>
      <c r="L22" s="273" t="s">
        <v>222</v>
      </c>
    </row>
    <row r="23" spans="1:12" ht="13.5" thickBot="1">
      <c r="A23" s="107"/>
      <c r="B23" s="108"/>
      <c r="C23" s="109"/>
      <c r="D23" s="109"/>
      <c r="E23" s="109"/>
      <c r="F23" s="110"/>
      <c r="G23" s="291"/>
      <c r="H23" s="110"/>
      <c r="I23" s="109"/>
      <c r="J23" s="109"/>
      <c r="K23" s="109"/>
      <c r="L23" s="109"/>
    </row>
    <row r="24" spans="1:12" ht="13.5" thickBot="1">
      <c r="A24" s="265" t="s">
        <v>223</v>
      </c>
      <c r="B24" s="266"/>
      <c r="C24" s="266"/>
      <c r="D24" s="267"/>
      <c r="E24" s="99"/>
      <c r="F24" s="98">
        <f aca="true" t="shared" si="1" ref="F24:K24">SUM(F21:F23)</f>
        <v>209.47</v>
      </c>
      <c r="G24" s="98">
        <f t="shared" si="1"/>
        <v>190.16</v>
      </c>
      <c r="H24" s="98">
        <f t="shared" si="1"/>
        <v>19.31</v>
      </c>
      <c r="I24" s="98">
        <f t="shared" si="1"/>
        <v>0</v>
      </c>
      <c r="J24" s="98">
        <f t="shared" si="1"/>
        <v>0</v>
      </c>
      <c r="K24" s="98">
        <f t="shared" si="1"/>
        <v>0</v>
      </c>
      <c r="L24" s="171"/>
    </row>
    <row r="25" spans="1:12" ht="12.75" customHeight="1" thickBot="1">
      <c r="A25" s="283" t="s">
        <v>70</v>
      </c>
      <c r="B25" s="292" t="s">
        <v>70</v>
      </c>
      <c r="C25" s="285"/>
      <c r="D25" s="285"/>
      <c r="E25" s="285"/>
      <c r="F25" s="286"/>
      <c r="G25" s="286"/>
      <c r="H25" s="287"/>
      <c r="I25" s="287"/>
      <c r="J25" s="287"/>
      <c r="K25" s="287"/>
      <c r="L25" s="288"/>
    </row>
    <row r="26" spans="1:12" ht="13.5" thickBot="1">
      <c r="A26" s="293" t="s">
        <v>224</v>
      </c>
      <c r="B26" s="294"/>
      <c r="C26" s="294"/>
      <c r="D26" s="294"/>
      <c r="E26" s="270"/>
      <c r="F26" s="281"/>
      <c r="G26" s="281"/>
      <c r="H26" s="289"/>
      <c r="I26" s="289"/>
      <c r="J26" s="289"/>
      <c r="K26" s="289"/>
      <c r="L26" s="282"/>
    </row>
    <row r="27" spans="1:12" ht="13.5" thickBot="1">
      <c r="A27" s="107"/>
      <c r="B27" s="277"/>
      <c r="C27" s="278"/>
      <c r="D27" s="278"/>
      <c r="E27" s="278"/>
      <c r="F27" s="279"/>
      <c r="G27" s="279"/>
      <c r="H27" s="295"/>
      <c r="I27" s="295"/>
      <c r="J27" s="295"/>
      <c r="K27" s="295"/>
      <c r="L27" s="278"/>
    </row>
    <row r="28" spans="1:12" ht="13.5" thickBot="1">
      <c r="A28" s="265" t="s">
        <v>225</v>
      </c>
      <c r="B28" s="266"/>
      <c r="C28" s="266"/>
      <c r="D28" s="267"/>
      <c r="E28" s="270"/>
      <c r="F28" s="281">
        <f aca="true" t="shared" si="2" ref="F28:K28">SUM(F27:F27)</f>
        <v>0</v>
      </c>
      <c r="G28" s="281">
        <f t="shared" si="2"/>
        <v>0</v>
      </c>
      <c r="H28" s="281">
        <f t="shared" si="2"/>
        <v>0</v>
      </c>
      <c r="I28" s="281">
        <f t="shared" si="2"/>
        <v>0</v>
      </c>
      <c r="J28" s="281">
        <f t="shared" si="2"/>
        <v>0</v>
      </c>
      <c r="K28" s="281">
        <f t="shared" si="2"/>
        <v>0</v>
      </c>
      <c r="L28" s="271"/>
    </row>
    <row r="29" spans="1:12" ht="13.5" thickBot="1">
      <c r="A29" s="283"/>
      <c r="B29" s="284"/>
      <c r="C29" s="285"/>
      <c r="D29" s="285"/>
      <c r="E29" s="285"/>
      <c r="F29" s="286"/>
      <c r="G29" s="286"/>
      <c r="H29" s="287"/>
      <c r="I29" s="287"/>
      <c r="J29" s="287"/>
      <c r="K29" s="287"/>
      <c r="L29" s="285"/>
    </row>
    <row r="30" spans="1:12" ht="12.75">
      <c r="A30" s="296"/>
      <c r="B30" s="297"/>
      <c r="C30" s="298"/>
      <c r="D30" s="298"/>
      <c r="E30" s="298"/>
      <c r="F30" s="299"/>
      <c r="G30" s="299"/>
      <c r="H30" s="300"/>
      <c r="I30" s="300"/>
      <c r="J30" s="300"/>
      <c r="K30" s="300"/>
      <c r="L30" s="301"/>
    </row>
    <row r="31" spans="1:12" ht="12.75">
      <c r="A31" s="302" t="s">
        <v>171</v>
      </c>
      <c r="B31" s="303"/>
      <c r="C31" s="303"/>
      <c r="D31" s="303"/>
      <c r="E31" s="303"/>
      <c r="F31" s="304">
        <f aca="true" t="shared" si="3" ref="F31:K31">F18+F24+F28</f>
        <v>7289.67</v>
      </c>
      <c r="G31" s="304">
        <f t="shared" si="3"/>
        <v>376.6</v>
      </c>
      <c r="H31" s="304">
        <f t="shared" si="3"/>
        <v>19.31</v>
      </c>
      <c r="I31" s="304">
        <f t="shared" si="3"/>
        <v>0</v>
      </c>
      <c r="J31" s="304">
        <f t="shared" si="3"/>
        <v>0</v>
      </c>
      <c r="K31" s="304">
        <f t="shared" si="3"/>
        <v>6893.759999999999</v>
      </c>
      <c r="L31" s="305"/>
    </row>
    <row r="32" spans="1:12" ht="13.5" thickBot="1">
      <c r="A32" s="306"/>
      <c r="B32" s="307"/>
      <c r="C32" s="307"/>
      <c r="D32" s="307"/>
      <c r="E32" s="307"/>
      <c r="F32" s="308"/>
      <c r="G32" s="308"/>
      <c r="H32" s="308"/>
      <c r="I32" s="308"/>
      <c r="J32" s="308"/>
      <c r="K32" s="308"/>
      <c r="L32" s="309"/>
    </row>
    <row r="33" spans="1:12" ht="1.5" customHeight="1">
      <c r="A33" s="10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2" ht="13.5" hidden="1" thickBot="1">
      <c r="A34" s="310" t="s">
        <v>203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 ht="13.5" hidden="1" thickBot="1">
      <c r="A35" s="265" t="s">
        <v>209</v>
      </c>
      <c r="B35" s="266"/>
      <c r="C35" s="266"/>
      <c r="D35" s="267"/>
      <c r="E35" s="268"/>
      <c r="F35" s="269"/>
      <c r="G35" s="269"/>
      <c r="H35" s="270"/>
      <c r="I35" s="270"/>
      <c r="J35" s="270"/>
      <c r="K35" s="270"/>
      <c r="L35" s="271"/>
    </row>
    <row r="36" spans="1:12" ht="12.75" hidden="1">
      <c r="A36" s="100"/>
      <c r="B36" s="116"/>
      <c r="C36" s="116"/>
      <c r="D36" s="116"/>
      <c r="E36" s="102"/>
      <c r="F36" s="103"/>
      <c r="G36" s="290"/>
      <c r="H36" s="103"/>
      <c r="I36" s="116"/>
      <c r="J36" s="116"/>
      <c r="K36" s="116"/>
      <c r="L36" s="116"/>
    </row>
    <row r="37" spans="1:12" ht="12.75" hidden="1">
      <c r="A37" s="79"/>
      <c r="B37" s="313"/>
      <c r="C37" s="274"/>
      <c r="D37" s="274"/>
      <c r="E37" s="274"/>
      <c r="F37" s="275"/>
      <c r="G37" s="275"/>
      <c r="H37" s="314"/>
      <c r="I37" s="314"/>
      <c r="J37" s="314"/>
      <c r="K37" s="275"/>
      <c r="L37" s="315"/>
    </row>
    <row r="38" spans="1:12" ht="12.75" hidden="1">
      <c r="A38" s="79"/>
      <c r="B38" s="313"/>
      <c r="C38" s="274"/>
      <c r="D38" s="274"/>
      <c r="E38" s="274"/>
      <c r="F38" s="275"/>
      <c r="G38" s="275"/>
      <c r="H38" s="314"/>
      <c r="I38" s="314"/>
      <c r="J38" s="314"/>
      <c r="K38" s="275"/>
      <c r="L38" s="315"/>
    </row>
    <row r="39" spans="1:12" ht="12.75" hidden="1">
      <c r="A39" s="79"/>
      <c r="B39" s="313"/>
      <c r="C39" s="274"/>
      <c r="D39" s="274"/>
      <c r="E39" s="274"/>
      <c r="F39" s="275"/>
      <c r="G39" s="275"/>
      <c r="H39" s="314"/>
      <c r="I39" s="314"/>
      <c r="J39" s="314"/>
      <c r="K39" s="275"/>
      <c r="L39" s="315"/>
    </row>
    <row r="40" spans="1:12" ht="12.75" hidden="1">
      <c r="A40" s="107"/>
      <c r="B40" s="277"/>
      <c r="C40" s="278"/>
      <c r="D40" s="278"/>
      <c r="E40" s="278"/>
      <c r="F40" s="279"/>
      <c r="G40" s="279"/>
      <c r="H40" s="295"/>
      <c r="I40" s="295"/>
      <c r="J40" s="295"/>
      <c r="K40" s="295"/>
      <c r="L40" s="280"/>
    </row>
    <row r="41" spans="1:12" ht="13.5" hidden="1" thickBot="1">
      <c r="A41" s="265" t="s">
        <v>217</v>
      </c>
      <c r="B41" s="266"/>
      <c r="C41" s="266"/>
      <c r="D41" s="267"/>
      <c r="E41" s="270"/>
      <c r="F41" s="281">
        <f aca="true" t="shared" si="4" ref="F41:K41">SUM(F36:F40)</f>
        <v>0</v>
      </c>
      <c r="G41" s="281">
        <f t="shared" si="4"/>
        <v>0</v>
      </c>
      <c r="H41" s="281">
        <f t="shared" si="4"/>
        <v>0</v>
      </c>
      <c r="I41" s="281">
        <f t="shared" si="4"/>
        <v>0</v>
      </c>
      <c r="J41" s="281">
        <f t="shared" si="4"/>
        <v>0</v>
      </c>
      <c r="K41" s="281">
        <f t="shared" si="4"/>
        <v>0</v>
      </c>
      <c r="L41" s="282"/>
    </row>
    <row r="42" spans="1:12" ht="12.75" hidden="1">
      <c r="A42" s="100"/>
      <c r="B42" s="316"/>
      <c r="C42" s="317"/>
      <c r="D42" s="317"/>
      <c r="E42" s="317"/>
      <c r="F42" s="318"/>
      <c r="G42" s="318"/>
      <c r="H42" s="319"/>
      <c r="I42" s="319"/>
      <c r="J42" s="319"/>
      <c r="K42" s="319"/>
      <c r="L42" s="320"/>
    </row>
    <row r="43" spans="1:12" ht="13.5" hidden="1" thickBot="1">
      <c r="A43" s="265" t="s">
        <v>218</v>
      </c>
      <c r="B43" s="266"/>
      <c r="C43" s="266"/>
      <c r="D43" s="267"/>
      <c r="E43" s="270"/>
      <c r="F43" s="281"/>
      <c r="G43" s="281"/>
      <c r="H43" s="289"/>
      <c r="I43" s="289"/>
      <c r="J43" s="289"/>
      <c r="K43" s="289"/>
      <c r="L43" s="282"/>
    </row>
    <row r="44" spans="1:12" ht="9.75" customHeight="1" hidden="1">
      <c r="A44" s="79"/>
      <c r="B44" s="321"/>
      <c r="C44" s="84"/>
      <c r="D44" s="84"/>
      <c r="E44" s="84"/>
      <c r="F44" s="106"/>
      <c r="G44" s="322"/>
      <c r="H44" s="106"/>
      <c r="I44" s="84"/>
      <c r="J44" s="84"/>
      <c r="K44" s="84"/>
      <c r="L44" s="84"/>
    </row>
    <row r="45" spans="1:12" ht="12.75" hidden="1">
      <c r="A45" s="79"/>
      <c r="B45" s="108"/>
      <c r="C45" s="109"/>
      <c r="D45" s="109"/>
      <c r="E45" s="109"/>
      <c r="F45" s="110"/>
      <c r="G45" s="323"/>
      <c r="H45" s="110"/>
      <c r="I45" s="109"/>
      <c r="J45" s="109"/>
      <c r="K45" s="109"/>
      <c r="L45" s="109"/>
    </row>
    <row r="46" spans="1:12" ht="12.75" hidden="1">
      <c r="A46" s="79"/>
      <c r="B46" s="108"/>
      <c r="C46" s="109"/>
      <c r="D46" s="109"/>
      <c r="E46" s="109"/>
      <c r="F46" s="110"/>
      <c r="G46" s="323"/>
      <c r="H46" s="110"/>
      <c r="I46" s="109"/>
      <c r="J46" s="109"/>
      <c r="K46" s="109"/>
      <c r="L46" s="109"/>
    </row>
    <row r="47" spans="1:12" ht="12.75" hidden="1">
      <c r="A47" s="79"/>
      <c r="B47" s="324"/>
      <c r="C47" s="324"/>
      <c r="D47" s="324"/>
      <c r="E47" s="324"/>
      <c r="F47" s="135"/>
      <c r="G47" s="325"/>
      <c r="H47" s="326"/>
      <c r="I47" s="109"/>
      <c r="J47" s="109"/>
      <c r="K47" s="109"/>
      <c r="L47" s="109"/>
    </row>
    <row r="48" spans="1:12" ht="12.75" hidden="1">
      <c r="A48" s="107"/>
      <c r="B48" s="108"/>
      <c r="C48" s="109"/>
      <c r="D48" s="109"/>
      <c r="E48" s="109"/>
      <c r="F48" s="110"/>
      <c r="G48" s="325"/>
      <c r="H48" s="326"/>
      <c r="I48" s="109"/>
      <c r="J48" s="109"/>
      <c r="K48" s="109"/>
      <c r="L48" s="109"/>
    </row>
    <row r="49" spans="1:12" ht="12.75" hidden="1">
      <c r="A49" s="79"/>
      <c r="B49" s="108"/>
      <c r="C49" s="109"/>
      <c r="D49" s="109"/>
      <c r="E49" s="109"/>
      <c r="F49" s="110"/>
      <c r="G49" s="327"/>
      <c r="H49" s="326"/>
      <c r="I49" s="109"/>
      <c r="J49" s="109"/>
      <c r="K49" s="110"/>
      <c r="L49" s="109"/>
    </row>
    <row r="50" spans="1:12" ht="12.75" hidden="1">
      <c r="A50" s="107"/>
      <c r="B50" s="108"/>
      <c r="C50" s="109"/>
      <c r="D50" s="109"/>
      <c r="E50" s="109"/>
      <c r="F50" s="110"/>
      <c r="G50" s="291"/>
      <c r="H50" s="110"/>
      <c r="I50" s="109"/>
      <c r="J50" s="109"/>
      <c r="K50" s="109"/>
      <c r="L50" s="109"/>
    </row>
    <row r="51" spans="1:12" ht="13.5" hidden="1" thickBot="1">
      <c r="A51" s="265" t="s">
        <v>223</v>
      </c>
      <c r="B51" s="266"/>
      <c r="C51" s="266"/>
      <c r="D51" s="267"/>
      <c r="E51" s="99"/>
      <c r="F51" s="98">
        <f aca="true" t="shared" si="5" ref="F51:K51">SUM(F44:F50)</f>
        <v>0</v>
      </c>
      <c r="G51" s="98">
        <f t="shared" si="5"/>
        <v>0</v>
      </c>
      <c r="H51" s="98">
        <f t="shared" si="5"/>
        <v>0</v>
      </c>
      <c r="I51" s="98">
        <f t="shared" si="5"/>
        <v>0</v>
      </c>
      <c r="J51" s="98">
        <f t="shared" si="5"/>
        <v>0</v>
      </c>
      <c r="K51" s="98">
        <f t="shared" si="5"/>
        <v>0</v>
      </c>
      <c r="L51" s="171"/>
    </row>
    <row r="52" spans="1:12" ht="12.75" hidden="1">
      <c r="A52" s="283" t="s">
        <v>70</v>
      </c>
      <c r="B52" s="292" t="s">
        <v>70</v>
      </c>
      <c r="C52" s="285"/>
      <c r="D52" s="285"/>
      <c r="E52" s="285"/>
      <c r="F52" s="286"/>
      <c r="G52" s="286"/>
      <c r="H52" s="287"/>
      <c r="I52" s="287"/>
      <c r="J52" s="287"/>
      <c r="K52" s="287"/>
      <c r="L52" s="288"/>
    </row>
    <row r="53" spans="1:12" ht="13.5" hidden="1" thickBot="1">
      <c r="A53" s="293" t="s">
        <v>224</v>
      </c>
      <c r="B53" s="294"/>
      <c r="C53" s="294"/>
      <c r="D53" s="294"/>
      <c r="E53" s="270"/>
      <c r="F53" s="281"/>
      <c r="G53" s="281"/>
      <c r="H53" s="289"/>
      <c r="I53" s="289"/>
      <c r="J53" s="289"/>
      <c r="K53" s="289"/>
      <c r="L53" s="282"/>
    </row>
    <row r="54" spans="1:12" ht="12.75" hidden="1">
      <c r="A54" s="100"/>
      <c r="B54" s="102"/>
      <c r="C54" s="102"/>
      <c r="D54" s="102"/>
      <c r="E54" s="129"/>
      <c r="F54" s="136"/>
      <c r="G54" s="102"/>
      <c r="H54" s="102"/>
      <c r="I54" s="129"/>
      <c r="J54" s="102"/>
      <c r="K54" s="136"/>
      <c r="L54" s="102"/>
    </row>
    <row r="55" spans="1:12" ht="12.75" hidden="1">
      <c r="A55" s="100"/>
      <c r="B55" s="317"/>
      <c r="C55" s="317"/>
      <c r="D55" s="317"/>
      <c r="E55" s="317"/>
      <c r="F55" s="136"/>
      <c r="G55" s="317"/>
      <c r="H55" s="328"/>
      <c r="I55" s="317"/>
      <c r="J55" s="317"/>
      <c r="K55" s="317"/>
      <c r="L55" s="317"/>
    </row>
    <row r="56" spans="1:12" ht="12.75" hidden="1">
      <c r="A56" s="100"/>
      <c r="B56" s="317"/>
      <c r="C56" s="317"/>
      <c r="D56" s="317"/>
      <c r="E56" s="317"/>
      <c r="F56" s="136"/>
      <c r="G56" s="317"/>
      <c r="H56" s="328"/>
      <c r="I56" s="317"/>
      <c r="J56" s="317"/>
      <c r="K56" s="317"/>
      <c r="L56" s="317"/>
    </row>
    <row r="57" spans="1:12" ht="12.75" hidden="1">
      <c r="A57" s="100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</row>
    <row r="58" spans="1:12" ht="13.5" hidden="1" thickBot="1">
      <c r="A58" s="265" t="s">
        <v>225</v>
      </c>
      <c r="B58" s="266"/>
      <c r="C58" s="266"/>
      <c r="D58" s="267"/>
      <c r="E58" s="329"/>
      <c r="F58" s="330">
        <f aca="true" t="shared" si="6" ref="F58:K58">SUM(F53:F57)</f>
        <v>0</v>
      </c>
      <c r="G58" s="330">
        <f t="shared" si="6"/>
        <v>0</v>
      </c>
      <c r="H58" s="330">
        <f t="shared" si="6"/>
        <v>0</v>
      </c>
      <c r="I58" s="330">
        <f t="shared" si="6"/>
        <v>0</v>
      </c>
      <c r="J58" s="330">
        <f t="shared" si="6"/>
        <v>0</v>
      </c>
      <c r="K58" s="330">
        <f t="shared" si="6"/>
        <v>0</v>
      </c>
      <c r="L58" s="282"/>
    </row>
    <row r="59" spans="1:12" ht="12.75" hidden="1">
      <c r="A59" s="331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3"/>
    </row>
    <row r="60" spans="1:12" ht="12.75" hidden="1">
      <c r="A60" s="334" t="s">
        <v>226</v>
      </c>
      <c r="B60" s="335"/>
      <c r="C60" s="335"/>
      <c r="D60" s="335"/>
      <c r="E60" s="335"/>
      <c r="F60" s="336">
        <f aca="true" t="shared" si="7" ref="F60:K60">F41+F51+F58</f>
        <v>0</v>
      </c>
      <c r="G60" s="336">
        <f t="shared" si="7"/>
        <v>0</v>
      </c>
      <c r="H60" s="336">
        <f t="shared" si="7"/>
        <v>0</v>
      </c>
      <c r="I60" s="336">
        <f t="shared" si="7"/>
        <v>0</v>
      </c>
      <c r="J60" s="336">
        <f t="shared" si="7"/>
        <v>0</v>
      </c>
      <c r="K60" s="336">
        <f t="shared" si="7"/>
        <v>0</v>
      </c>
      <c r="L60" s="337"/>
    </row>
    <row r="61" spans="1:12" ht="13.5" hidden="1" thickBot="1">
      <c r="A61" s="338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40"/>
    </row>
    <row r="62" spans="1:12" ht="10.5" customHeight="1" hidden="1">
      <c r="A62" s="10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12" ht="13.5" hidden="1" thickBot="1">
      <c r="A63" s="310" t="s">
        <v>205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2"/>
    </row>
    <row r="64" spans="1:12" ht="13.5" hidden="1" thickBot="1">
      <c r="A64" s="265" t="s">
        <v>209</v>
      </c>
      <c r="B64" s="266"/>
      <c r="C64" s="266"/>
      <c r="D64" s="267"/>
      <c r="E64" s="268"/>
      <c r="F64" s="269"/>
      <c r="G64" s="269"/>
      <c r="H64" s="270"/>
      <c r="I64" s="270"/>
      <c r="J64" s="270"/>
      <c r="K64" s="270"/>
      <c r="L64" s="271"/>
    </row>
    <row r="65" spans="1:12" ht="12.75" hidden="1">
      <c r="A65" s="100"/>
      <c r="B65" s="116"/>
      <c r="C65" s="116"/>
      <c r="D65" s="116"/>
      <c r="E65" s="102"/>
      <c r="F65" s="103"/>
      <c r="G65" s="290"/>
      <c r="H65" s="103"/>
      <c r="I65" s="116"/>
      <c r="J65" s="116"/>
      <c r="K65" s="116"/>
      <c r="L65" s="116"/>
    </row>
    <row r="66" spans="1:12" ht="12.75" hidden="1">
      <c r="A66" s="79"/>
      <c r="B66" s="313"/>
      <c r="C66" s="274"/>
      <c r="D66" s="274"/>
      <c r="E66" s="274"/>
      <c r="F66" s="275"/>
      <c r="G66" s="275"/>
      <c r="H66" s="314"/>
      <c r="I66" s="314"/>
      <c r="J66" s="314"/>
      <c r="K66" s="275"/>
      <c r="L66" s="315"/>
    </row>
    <row r="67" spans="1:12" ht="12.75" hidden="1">
      <c r="A67" s="79"/>
      <c r="B67" s="316"/>
      <c r="C67" s="317"/>
      <c r="D67" s="317"/>
      <c r="E67" s="317"/>
      <c r="F67" s="318"/>
      <c r="G67" s="318"/>
      <c r="H67" s="319"/>
      <c r="I67" s="319"/>
      <c r="J67" s="319"/>
      <c r="K67" s="318"/>
      <c r="L67" s="320"/>
    </row>
    <row r="68" spans="1:12" ht="12.75" hidden="1">
      <c r="A68" s="100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</row>
    <row r="69" spans="1:12" ht="13.5" hidden="1" thickBot="1">
      <c r="A69" s="265" t="s">
        <v>217</v>
      </c>
      <c r="B69" s="266"/>
      <c r="C69" s="266"/>
      <c r="D69" s="267"/>
      <c r="E69" s="270"/>
      <c r="F69" s="281">
        <f aca="true" t="shared" si="8" ref="F69:K69">SUM(F63:F68)</f>
        <v>0</v>
      </c>
      <c r="G69" s="281">
        <f t="shared" si="8"/>
        <v>0</v>
      </c>
      <c r="H69" s="281">
        <f t="shared" si="8"/>
        <v>0</v>
      </c>
      <c r="I69" s="281">
        <f t="shared" si="8"/>
        <v>0</v>
      </c>
      <c r="J69" s="281">
        <f t="shared" si="8"/>
        <v>0</v>
      </c>
      <c r="K69" s="281">
        <f t="shared" si="8"/>
        <v>0</v>
      </c>
      <c r="L69" s="282"/>
    </row>
    <row r="70" spans="1:12" ht="12.75" hidden="1">
      <c r="A70" s="283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13.5" hidden="1" thickBot="1">
      <c r="A71" s="265" t="s">
        <v>218</v>
      </c>
      <c r="B71" s="266"/>
      <c r="C71" s="266"/>
      <c r="D71" s="267"/>
      <c r="E71" s="270"/>
      <c r="F71" s="281"/>
      <c r="G71" s="281"/>
      <c r="H71" s="289"/>
      <c r="I71" s="289"/>
      <c r="J71" s="289"/>
      <c r="K71" s="289"/>
      <c r="L71" s="282"/>
    </row>
    <row r="72" spans="1:12" ht="3" customHeight="1" hidden="1">
      <c r="A72" s="100"/>
      <c r="B72" s="341"/>
      <c r="C72" s="116"/>
      <c r="D72" s="116"/>
      <c r="E72" s="116"/>
      <c r="F72" s="103"/>
      <c r="G72" s="290"/>
      <c r="H72" s="103"/>
      <c r="I72" s="116"/>
      <c r="J72" s="116"/>
      <c r="K72" s="116"/>
      <c r="L72" s="116"/>
    </row>
    <row r="73" spans="1:12" ht="12.75" hidden="1">
      <c r="A73" s="79"/>
      <c r="B73" s="321"/>
      <c r="C73" s="84"/>
      <c r="D73" s="84"/>
      <c r="E73" s="84"/>
      <c r="F73" s="106"/>
      <c r="G73" s="322"/>
      <c r="H73" s="106"/>
      <c r="I73" s="84"/>
      <c r="J73" s="84"/>
      <c r="K73" s="106"/>
      <c r="L73" s="84"/>
    </row>
    <row r="74" spans="1:12" ht="12.75" hidden="1">
      <c r="A74" s="79"/>
      <c r="B74" s="321"/>
      <c r="C74" s="84"/>
      <c r="D74" s="84"/>
      <c r="E74" s="84"/>
      <c r="F74" s="106"/>
      <c r="G74" s="325"/>
      <c r="H74" s="103"/>
      <c r="I74" s="116"/>
      <c r="J74" s="116"/>
      <c r="K74" s="116"/>
      <c r="L74" s="116"/>
    </row>
    <row r="75" spans="1:12" ht="12.75" hidden="1">
      <c r="A75" s="79"/>
      <c r="B75" s="324"/>
      <c r="C75" s="324"/>
      <c r="D75" s="324"/>
      <c r="E75" s="324"/>
      <c r="F75" s="135"/>
      <c r="G75" s="325"/>
      <c r="H75" s="342"/>
      <c r="I75" s="84"/>
      <c r="J75" s="84"/>
      <c r="K75" s="84"/>
      <c r="L75" s="84"/>
    </row>
    <row r="76" spans="1:12" ht="12.75" hidden="1">
      <c r="A76" s="100"/>
      <c r="B76" s="341"/>
      <c r="C76" s="116"/>
      <c r="D76" s="116"/>
      <c r="E76" s="116"/>
      <c r="F76" s="103"/>
      <c r="G76" s="325"/>
      <c r="H76" s="103"/>
      <c r="I76" s="116"/>
      <c r="J76" s="116"/>
      <c r="K76" s="116"/>
      <c r="L76" s="116"/>
    </row>
    <row r="77" spans="1:12" ht="12.75" hidden="1">
      <c r="A77" s="100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</row>
    <row r="78" spans="1:12" ht="13.5" hidden="1" thickBot="1">
      <c r="A78" s="265" t="s">
        <v>223</v>
      </c>
      <c r="B78" s="266"/>
      <c r="C78" s="266"/>
      <c r="D78" s="267"/>
      <c r="E78" s="99"/>
      <c r="F78" s="98">
        <f aca="true" t="shared" si="9" ref="F78:K78">SUM(F72:F77)</f>
        <v>0</v>
      </c>
      <c r="G78" s="98">
        <f t="shared" si="9"/>
        <v>0</v>
      </c>
      <c r="H78" s="98">
        <f t="shared" si="9"/>
        <v>0</v>
      </c>
      <c r="I78" s="98">
        <f t="shared" si="9"/>
        <v>0</v>
      </c>
      <c r="J78" s="98">
        <f t="shared" si="9"/>
        <v>0</v>
      </c>
      <c r="K78" s="98">
        <f t="shared" si="9"/>
        <v>0</v>
      </c>
      <c r="L78" s="171"/>
    </row>
    <row r="79" spans="1:12" ht="12.75" hidden="1">
      <c r="A79" s="100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</row>
    <row r="80" spans="1:12" ht="13.5" hidden="1" thickBot="1">
      <c r="A80" s="293" t="s">
        <v>224</v>
      </c>
      <c r="B80" s="294"/>
      <c r="C80" s="294"/>
      <c r="D80" s="294"/>
      <c r="E80" s="270"/>
      <c r="F80" s="281"/>
      <c r="G80" s="281"/>
      <c r="H80" s="289"/>
      <c r="I80" s="289"/>
      <c r="J80" s="289"/>
      <c r="K80" s="289"/>
      <c r="L80" s="282"/>
    </row>
    <row r="81" spans="1:12" ht="12.75" hidden="1">
      <c r="A81" s="100"/>
      <c r="B81" s="102"/>
      <c r="C81" s="102"/>
      <c r="D81" s="102"/>
      <c r="E81" s="129"/>
      <c r="F81" s="136"/>
      <c r="G81" s="102"/>
      <c r="H81" s="102"/>
      <c r="I81" s="129"/>
      <c r="J81" s="102"/>
      <c r="K81" s="136"/>
      <c r="L81" s="102"/>
    </row>
    <row r="82" spans="1:12" ht="12.75" hidden="1">
      <c r="A82" s="100"/>
      <c r="B82" s="317"/>
      <c r="C82" s="317"/>
      <c r="D82" s="317"/>
      <c r="E82" s="317"/>
      <c r="F82" s="136"/>
      <c r="G82" s="317"/>
      <c r="H82" s="328"/>
      <c r="I82" s="317"/>
      <c r="J82" s="317"/>
      <c r="K82" s="317"/>
      <c r="L82" s="317"/>
    </row>
    <row r="83" spans="1:12" ht="12.75" hidden="1">
      <c r="A83" s="100"/>
      <c r="B83" s="317"/>
      <c r="C83" s="317"/>
      <c r="D83" s="317"/>
      <c r="E83" s="317"/>
      <c r="F83" s="136"/>
      <c r="G83" s="317"/>
      <c r="H83" s="328"/>
      <c r="I83" s="317"/>
      <c r="J83" s="317"/>
      <c r="K83" s="317"/>
      <c r="L83" s="317"/>
    </row>
    <row r="84" spans="1:12" ht="12.75" hidden="1">
      <c r="A84" s="100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</row>
    <row r="85" spans="1:12" ht="13.5" hidden="1" thickBot="1">
      <c r="A85" s="265" t="s">
        <v>225</v>
      </c>
      <c r="B85" s="266"/>
      <c r="C85" s="266"/>
      <c r="D85" s="267"/>
      <c r="E85" s="329"/>
      <c r="F85" s="330">
        <f aca="true" t="shared" si="10" ref="F85:K85">SUM(F81:F84)</f>
        <v>0</v>
      </c>
      <c r="G85" s="330">
        <f t="shared" si="10"/>
        <v>0</v>
      </c>
      <c r="H85" s="330">
        <f t="shared" si="10"/>
        <v>0</v>
      </c>
      <c r="I85" s="330">
        <f t="shared" si="10"/>
        <v>0</v>
      </c>
      <c r="J85" s="330">
        <f t="shared" si="10"/>
        <v>0</v>
      </c>
      <c r="K85" s="330">
        <f t="shared" si="10"/>
        <v>0</v>
      </c>
      <c r="L85" s="282"/>
    </row>
    <row r="86" spans="1:12" ht="12.75" hidden="1">
      <c r="A86" s="331"/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3"/>
    </row>
    <row r="87" spans="1:12" ht="12.75" hidden="1">
      <c r="A87" s="334" t="s">
        <v>206</v>
      </c>
      <c r="B87" s="335"/>
      <c r="C87" s="335"/>
      <c r="D87" s="335"/>
      <c r="E87" s="335"/>
      <c r="F87" s="336">
        <f aca="true" t="shared" si="11" ref="F87:K87">F85+F78+F69</f>
        <v>0</v>
      </c>
      <c r="G87" s="336">
        <f t="shared" si="11"/>
        <v>0</v>
      </c>
      <c r="H87" s="336">
        <f t="shared" si="11"/>
        <v>0</v>
      </c>
      <c r="I87" s="336">
        <f t="shared" si="11"/>
        <v>0</v>
      </c>
      <c r="J87" s="336">
        <f t="shared" si="11"/>
        <v>0</v>
      </c>
      <c r="K87" s="336">
        <f t="shared" si="11"/>
        <v>0</v>
      </c>
      <c r="L87" s="337"/>
    </row>
    <row r="88" spans="1:12" ht="13.5" hidden="1" thickBot="1">
      <c r="A88" s="338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40"/>
    </row>
    <row r="90" spans="1:3" ht="14.25" customHeight="1">
      <c r="A90" s="207" t="s">
        <v>207</v>
      </c>
      <c r="B90" s="207"/>
      <c r="C90" s="207"/>
    </row>
    <row r="91" spans="1:8" ht="12.75" hidden="1">
      <c r="A91" s="207" t="s">
        <v>227</v>
      </c>
      <c r="B91" s="207"/>
      <c r="C91" s="207"/>
      <c r="D91" s="207"/>
      <c r="E91" s="207"/>
      <c r="F91" s="207"/>
      <c r="G91" s="207"/>
      <c r="H91" s="207"/>
    </row>
    <row r="92" ht="12.75" customHeight="1"/>
    <row r="93" ht="12.75" customHeight="1"/>
    <row r="94" spans="11:12" ht="12.75" customHeight="1">
      <c r="K94" s="343"/>
      <c r="L94" s="343"/>
    </row>
    <row r="95" spans="11:12" ht="12.75" customHeight="1">
      <c r="K95" s="343"/>
      <c r="L95" s="343"/>
    </row>
    <row r="96" spans="11:12" ht="12.75" customHeight="1">
      <c r="K96" s="343"/>
      <c r="L96" s="343"/>
    </row>
    <row r="97" spans="11:12" ht="12.75" customHeight="1">
      <c r="K97" s="343"/>
      <c r="L97" s="343"/>
    </row>
    <row r="98" spans="11:12" ht="12.75" customHeight="1">
      <c r="K98" s="343"/>
      <c r="L98" s="343"/>
    </row>
    <row r="99" spans="11:12" ht="12.75" customHeight="1">
      <c r="K99" s="343"/>
      <c r="L99" s="343"/>
    </row>
    <row r="100" spans="11:12" ht="12.75" customHeight="1">
      <c r="K100" s="343"/>
      <c r="L100" s="343"/>
    </row>
    <row r="101" spans="11:12" ht="12.75" customHeight="1">
      <c r="K101" s="343"/>
      <c r="L101" s="343"/>
    </row>
    <row r="102" spans="11:12" ht="12.75" customHeight="1">
      <c r="K102" s="343"/>
      <c r="L102" s="343"/>
    </row>
    <row r="103" spans="11:12" ht="12.75" customHeight="1">
      <c r="K103" s="343"/>
      <c r="L103" s="343"/>
    </row>
    <row r="104" spans="11:12" ht="12.75" customHeight="1">
      <c r="K104" s="343"/>
      <c r="L104" s="343"/>
    </row>
  </sheetData>
  <mergeCells count="38">
    <mergeCell ref="A80:D80"/>
    <mergeCell ref="A85:D85"/>
    <mergeCell ref="A90:C90"/>
    <mergeCell ref="A91:H91"/>
    <mergeCell ref="A64:D64"/>
    <mergeCell ref="A69:D69"/>
    <mergeCell ref="A71:D71"/>
    <mergeCell ref="A78:D78"/>
    <mergeCell ref="A51:D51"/>
    <mergeCell ref="A53:D53"/>
    <mergeCell ref="A58:D58"/>
    <mergeCell ref="A63:L63"/>
    <mergeCell ref="A34:L34"/>
    <mergeCell ref="A35:D35"/>
    <mergeCell ref="A41:D41"/>
    <mergeCell ref="A43:D43"/>
    <mergeCell ref="A20:D20"/>
    <mergeCell ref="A24:D24"/>
    <mergeCell ref="A26:D26"/>
    <mergeCell ref="A28:D28"/>
    <mergeCell ref="L9:L10"/>
    <mergeCell ref="E12:G12"/>
    <mergeCell ref="A13:D13"/>
    <mergeCell ref="A18:D18"/>
    <mergeCell ref="K5:L5"/>
    <mergeCell ref="A7:L7"/>
    <mergeCell ref="A8:L8"/>
    <mergeCell ref="A9:A10"/>
    <mergeCell ref="B9:B10"/>
    <mergeCell ref="C9:C10"/>
    <mergeCell ref="D9:D10"/>
    <mergeCell ref="E9:E10"/>
    <mergeCell ref="F9:F10"/>
    <mergeCell ref="G9:K9"/>
    <mergeCell ref="K1:L1"/>
    <mergeCell ref="K2:L2"/>
    <mergeCell ref="K3:L3"/>
    <mergeCell ref="K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pto06</cp:lastModifiedBy>
  <dcterms:created xsi:type="dcterms:W3CDTF">1996-10-08T23:32:33Z</dcterms:created>
  <dcterms:modified xsi:type="dcterms:W3CDTF">2012-06-07T04:14:46Z</dcterms:modified>
  <cp:category/>
  <cp:version/>
  <cp:contentType/>
  <cp:contentStatus/>
</cp:coreProperties>
</file>