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39" i="1"/>
  <c r="K138"/>
  <c r="K137"/>
  <c r="K136"/>
  <c r="K135"/>
  <c r="K134"/>
  <c r="K133"/>
  <c r="K132"/>
  <c r="K131"/>
  <c r="K130" l="1"/>
  <c r="K129"/>
  <c r="K128"/>
  <c r="K127"/>
  <c r="K120"/>
  <c r="K126"/>
  <c r="K125"/>
  <c r="K124"/>
  <c r="K123" l="1"/>
  <c r="K122"/>
  <c r="K12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<sst xmlns="http://schemas.openxmlformats.org/spreadsheetml/2006/main" count="1497" uniqueCount="387">
  <si>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</si>
  <si>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</si>
  <si>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</si>
  <si>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</si>
  <si>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</si>
  <si>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</si>
  <si>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</si>
  <si>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</si>
  <si>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</si>
  <si>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</si>
  <si>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</si>
  <si>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</si>
  <si>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</si>
  <si>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</si>
  <si>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</si>
  <si>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</si>
  <si>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</si>
  <si>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</si>
  <si>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</si>
  <si>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</si>
  <si>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</si>
  <si>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</si>
  <si>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</si>
  <si>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</si>
  <si>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</si>
  <si>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</si>
  <si>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</si>
  <si>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</si>
  <si>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</si>
  <si>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</si>
  <si>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</si>
  <si>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</si>
  <si>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</si>
  <si>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</si>
  <si>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</si>
  <si>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</si>
  <si>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</si>
  <si>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</si>
  <si>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</si>
  <si>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</si>
  <si>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</si>
  <si>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</si>
  <si>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</si>
  <si>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</si>
  <si>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</si>
  <si>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</si>
  <si>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</si>
  <si>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</si>
  <si>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</si>
  <si>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</si>
  <si>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</si>
  <si>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</si>
  <si>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</si>
  <si>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</si>
  <si>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</si>
  <si>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</si>
  <si>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</si>
  <si>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</si>
  <si>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</si>
  <si>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</si>
  <si>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</si>
  <si>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</si>
  <si>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</si>
  <si>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</si>
  <si>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</si>
  <si>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</si>
  <si>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</si>
  <si>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</si>
  <si>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</si>
  <si>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</si>
  <si>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</si>
  <si>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</si>
  <si>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</si>
  <si>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</si>
  <si>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</si>
  <si>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</si>
  <si>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</si>
  <si>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</si>
  <si>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</si>
  <si>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</si>
  <si>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</si>
  <si>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</si>
  <si>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</si>
  <si>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</si>
  <si>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</si>
  <si>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</si>
  <si>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</si>
  <si>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</si>
  <si>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</si>
  <si>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</si>
  <si>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</si>
  <si>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</si>
  <si>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</si>
  <si>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</si>
  <si>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</si>
  <si>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</si>
  <si>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</si>
  <si>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</si>
  <si>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</si>
  <si>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</si>
  <si>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</si>
  <si>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</si>
  <si>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</si>
  <si>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</si>
  <si>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</si>
  <si>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</si>
  <si>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</si>
  <si>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</si>
  <si>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</si>
  <si>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</si>
  <si>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</si>
  <si>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</si>
  <si>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</si>
  <si>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</si>
  <si>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</si>
  <si>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</si>
  <si>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</si>
  <si>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</si>
  <si>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</si>
  <si>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</si>
  <si>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</si>
  <si>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</si>
  <si>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</si>
  <si>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</si>
  <si>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</si>
  <si>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</si>
  <si>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</si>
  <si>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</si>
  <si>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</si>
  <si>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</si>
  <si>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</si>
  <si>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</si>
  <si>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</si>
  <si>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</si>
  <si>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</si>
  <si>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</si>
  <si>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</si>
  <si>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</si>
  <si>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</si>
  <si>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</si>
  <si>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</si>
  <si>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</si>
  <si>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</si>
  <si>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</si>
  <si>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</si>
  <si>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</si>
  <si>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</si>
  <si>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</si>
  <si>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</si>
  <si>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</si>
  <si>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</si>
  <si>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</si>
  <si>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</si>
  <si>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</si>
  <si>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</si>
  <si>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</si>
  <si>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</si>
  <si>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</si>
  <si>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</si>
  <si>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</si>
  <si>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</si>
  <si>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</si>
  <si>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</si>
  <si>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</si>
  <si>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</si>
  <si>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</si>
  <si>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</si>
  <si>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</si>
  <si>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</si>
  <si>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</si>
  <si>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</si>
  <si>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</si>
  <si>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</si>
  <si>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</si>
  <si>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</si>
  <si>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</si>
  <si>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</si>
  <si>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</si>
  <si>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</si>
  <si>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</si>
  <si>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</si>
  <si>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</si>
  <si>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</si>
  <si>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</si>
  <si>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</si>
  <si>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</si>
  <si>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</si>
  <si>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</si>
  <si>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</si>
  <si>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</si>
  <si>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</si>
  <si>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</si>
  <si>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</si>
  <si>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</si>
  <si>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</si>
  <si>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</si>
  <si>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</si>
  <si>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</si>
  <si>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</si>
  <si>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</si>
  <si>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</si>
  <si>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</si>
  <si>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</si>
  <si>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</si>
  <si>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</si>
  <si>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</si>
  <si>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</si>
  <si>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</si>
  <si>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</si>
  <si>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</si>
  <si>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</si>
  <si>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</si>
  <si>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</si>
  <si>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</si>
  <si>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</si>
  <si>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</si>
  <si>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</si>
  <si>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</si>
  <si>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</si>
  <si>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</si>
  <si>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</si>
  <si>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</si>
  <si>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</si>
  <si>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</si>
  <si>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</si>
  <si>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</si>
  <si>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</si>
  <si>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</si>
  <si>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</si>
  <si>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</si>
  <si>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</si>
  <si>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</si>
  <si>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</si>
  <si>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</si>
  <si>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</si>
  <si>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</si>
  <si>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</si>
  <si>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</si>
  <si>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</si>
  <si>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</si>
  <si>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</si>
  <si>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</si>
  <si>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</si>
  <si>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</si>
  <si>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</si>
  <si>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</si>
  <si>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</si>
  <si>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</si>
  <si>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</si>
  <si>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</si>
  <si>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</si>
  <si>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</si>
  <si>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</si>
  <si>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</si>
  <si>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</si>
  <si>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</si>
  <si>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</si>
  <si>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</si>
  <si>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</si>
  <si>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</si>
  <si>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</si>
  <si>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</si>
  <si>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</si>
  <si>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</si>
  <si>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</si>
  <si>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</si>
  <si>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</si>
  <si>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</si>
  <si>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</si>
  <si>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</si>
  <si>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</si>
  <si>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</si>
  <si>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</si>
  <si>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</si>
  <si>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</si>
  <si>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</si>
  <si>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</si>
  <si>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</si>
  <si>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</si>
  <si>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</si>
  <si>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</si>
  <si>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</si>
  <si>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</si>
  <si>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</si>
  <si>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</si>
  <si>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</si>
  <si>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</si>
  <si>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</si>
  <si>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</si>
  <si>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</si>
  <si>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</si>
  <si>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</si>
  <si>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</si>
  <si>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</si>
  <si>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</si>
  <si>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</si>
  <si>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</si>
  <si>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</si>
  <si>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</si>
  <si>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</si>
  <si>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</si>
  <si>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</si>
  <si>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</si>
  <si>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</si>
  <si>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</si>
  <si>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</si>
  <si>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</si>
  <si>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</si>
  <si>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</si>
  <si>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</si>
  <si>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</si>
  <si>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</si>
  <si>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</si>
  <si>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</si>
  <si>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</si>
  <si>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</si>
  <si>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</si>
  <si>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</si>
  <si>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</si>
  <si>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</si>
  <si>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</si>
  <si>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</si>
  <si>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</si>
  <si>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</si>
  <si>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</si>
  <si>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</si>
  <si>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</si>
  <si>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</si>
  <si>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</si>
  <si>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</si>
  <si>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</si>
  <si>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</si>
  <si>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</si>
  <si>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</si>
  <si>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</si>
  <si>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</si>
  <si>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</si>
  <si>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</si>
  <si>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</si>
  <si>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</si>
  <si>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</si>
  <si>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</si>
  <si>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</si>
  <si>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</si>
  <si>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</si>
  <si>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</si>
  <si>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</si>
  <si>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</si>
  <si>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Поставка топлива</t>
  </si>
  <si>
    <t>литр</t>
  </si>
  <si>
    <t>80.10</t>
  </si>
  <si>
    <t>19.20</t>
  </si>
  <si>
    <t>19.2</t>
  </si>
  <si>
    <t>конкурс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</si>
  <si>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</si>
  <si>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Поставка преобразователя частоты на дымосос, вентилятор котельной № 1, 2.</t>
  </si>
  <si>
    <t>Добавление закупочной процедуры. Служебная записка от 08.11.2016г</t>
  </si>
  <si>
    <t>Выполнение проектно-изыскательских работ по «Техническому  перевооружению насосной группы котельной №2 г.Лянтор», «Реконструкция тепловых сетей от котельной №2 до павильона 4М  г.Лянтор».</t>
  </si>
  <si>
    <t>Добавление закупочной процедуры. Служебная записка от 15.11.2016г</t>
  </si>
  <si>
    <t>71.2</t>
  </si>
  <si>
    <t>Добавление закупочной процедуры. Служебная записка от 01.11.2016гИзменение НМЦ. Служебная записка от 16.11.2016г.</t>
  </si>
  <si>
    <t>Выполнение работ по «Монтажу пластинчатых теплообменников в ЦТП-33 по адресу ул.Нефтяников, строение 12/2, г.п.Лянтор».</t>
  </si>
  <si>
    <t>Добавление закупочной процедуры. Служебная записка от 17.11.2016г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</si>
  <si>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</si>
  <si>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18.11.2016г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</si>
  <si>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  </t>
  </si>
  <si>
    <t>08.91</t>
  </si>
  <si>
    <t>08.93.10.110</t>
  </si>
  <si>
    <t>Поставка концентрата мин. "Галита"</t>
  </si>
  <si>
    <t>Отмена закупочной процедуры. Служебная записка от 24.11.2016г</t>
  </si>
  <si>
    <t>Выполнение проектных  и изыскательских работ по «Техническому  перевооружению насосной группы котельной №2",  «Реконструкция тепловых сетей на участке: Котельная №2 - Павильон 4М" в г.п.Лянтор  г.Лянтор».</t>
  </si>
  <si>
    <t>Изменение наименования  закупочной процедуры. Служебная записка от 25.11.2016г.</t>
  </si>
  <si>
    <t>Поставка газа сухого отбензиненного компремированного, для нужд котельных города на 2017год.</t>
  </si>
  <si>
    <t>Добавление закупочной процедуры. Служебная записка от 25.11.2016г</t>
  </si>
  <si>
    <t>Добавление закупочной процедуры. Служебная записка от 23.11.2016г. Отмена закупочной процедуры. Служебная записка от 28.11.2016г.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</si>
  <si>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</si>
  <si>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</si>
  <si>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Добавление закупочной процедуры. Служебная записка от 29.11.2016г</t>
  </si>
  <si>
    <t>Выполнение ремонтных работ.</t>
  </si>
  <si>
    <t>Локально сметный расчет</t>
  </si>
  <si>
    <t>Оказание услуг по сопровождению программных продуктов «1С:Бухгалтерия 7.7» и «1С: Зарплата и управление персоналом 8.3»</t>
  </si>
  <si>
    <t>62.02.20</t>
  </si>
  <si>
    <t>62.01</t>
  </si>
  <si>
    <t>Т.А.Маркина</t>
  </si>
  <si>
    <t>Изменения в Плане на "06" декабря  2016г.</t>
  </si>
  <si>
    <t>Исключен. Служебная записка от 06.12.16г.</t>
  </si>
  <si>
    <t>Добавление закупочной процедуры. Служебная записка от 06.12.2016г.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</si>
</sst>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9"/>
  <sheetViews>
    <sheetView tabSelected="1" topLeftCell="F136" workbookViewId="0">
      <selection activeCell="Q139" sqref="Q139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7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7">
      <c r="A9" s="132" t="s">
        <v>384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7" ht="13.5" thickBot="1">
      <c r="A10" s="44"/>
      <c r="B10" s="45"/>
      <c r="C10" s="44"/>
      <c r="D10" s="46"/>
      <c r="E10" s="45"/>
      <c r="F10" s="44"/>
      <c r="G10" s="133"/>
      <c r="H10" s="133"/>
      <c r="I10" s="133"/>
      <c r="J10" s="133"/>
      <c r="K10" s="44"/>
      <c r="L10" s="44"/>
      <c r="M10" s="44"/>
      <c r="N10" s="44"/>
      <c r="O10" s="44"/>
      <c r="P10" s="45"/>
    </row>
    <row r="11" spans="1:17">
      <c r="A11" s="134" t="s">
        <v>2</v>
      </c>
      <c r="B11" s="137" t="s">
        <v>25</v>
      </c>
      <c r="C11" s="140" t="s">
        <v>26</v>
      </c>
      <c r="D11" s="143" t="s">
        <v>3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52"/>
    </row>
    <row r="12" spans="1:17">
      <c r="A12" s="135"/>
      <c r="B12" s="138"/>
      <c r="C12" s="141"/>
      <c r="D12" s="145" t="s">
        <v>4</v>
      </c>
      <c r="E12" s="145" t="s">
        <v>5</v>
      </c>
      <c r="F12" s="146" t="s">
        <v>6</v>
      </c>
      <c r="G12" s="147"/>
      <c r="H12" s="145" t="s">
        <v>7</v>
      </c>
      <c r="I12" s="146" t="s">
        <v>8</v>
      </c>
      <c r="J12" s="147"/>
      <c r="K12" s="148" t="s">
        <v>9</v>
      </c>
      <c r="L12" s="154" t="s">
        <v>10</v>
      </c>
      <c r="M12" s="155"/>
      <c r="N12" s="145" t="s">
        <v>11</v>
      </c>
      <c r="O12" s="145" t="s">
        <v>12</v>
      </c>
      <c r="P12" s="156" t="s">
        <v>13</v>
      </c>
      <c r="Q12" s="150" t="s">
        <v>14</v>
      </c>
    </row>
    <row r="13" spans="1:17" ht="51.75" thickBot="1">
      <c r="A13" s="136"/>
      <c r="B13" s="139"/>
      <c r="C13" s="142"/>
      <c r="D13" s="142"/>
      <c r="E13" s="142"/>
      <c r="F13" s="53" t="s">
        <v>15</v>
      </c>
      <c r="G13" s="53" t="s">
        <v>16</v>
      </c>
      <c r="H13" s="142"/>
      <c r="I13" s="53" t="s">
        <v>17</v>
      </c>
      <c r="J13" s="53" t="s">
        <v>16</v>
      </c>
      <c r="K13" s="149"/>
      <c r="L13" s="54" t="s">
        <v>18</v>
      </c>
      <c r="M13" s="54" t="s">
        <v>19</v>
      </c>
      <c r="N13" s="142"/>
      <c r="O13" s="142"/>
      <c r="P13" s="157"/>
      <c r="Q13" s="151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52"/>
      <c r="M14" s="152"/>
      <c r="N14" s="152"/>
      <c r="O14" s="153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68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350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90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75.75" customHeight="1">
      <c r="A120" s="1">
        <v>105</v>
      </c>
      <c r="B120" s="1" t="s">
        <v>351</v>
      </c>
      <c r="C120" s="102" t="s">
        <v>352</v>
      </c>
      <c r="D120" s="36" t="s">
        <v>348</v>
      </c>
      <c r="E120" s="10" t="s">
        <v>96</v>
      </c>
      <c r="F120" s="109">
        <v>796</v>
      </c>
      <c r="G120" s="1" t="s">
        <v>349</v>
      </c>
      <c r="H120" s="9" t="s">
        <v>34</v>
      </c>
      <c r="I120" s="10">
        <v>71100000000</v>
      </c>
      <c r="J120" s="9" t="s">
        <v>21</v>
      </c>
      <c r="K120" s="1">
        <f>1149560/1000</f>
        <v>1149.56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21" t="s">
        <v>360</v>
      </c>
    </row>
    <row r="121" spans="1:17" ht="58.5" customHeight="1">
      <c r="A121" s="1">
        <v>106</v>
      </c>
      <c r="B121" s="1">
        <v>81</v>
      </c>
      <c r="C121" s="2" t="s">
        <v>256</v>
      </c>
      <c r="D121" s="68" t="s">
        <v>345</v>
      </c>
      <c r="E121" s="10" t="s">
        <v>96</v>
      </c>
      <c r="F121" s="109">
        <v>796</v>
      </c>
      <c r="G121" s="9" t="s">
        <v>52</v>
      </c>
      <c r="H121" s="9" t="s">
        <v>34</v>
      </c>
      <c r="I121" s="10">
        <v>71100000000</v>
      </c>
      <c r="J121" s="9" t="s">
        <v>21</v>
      </c>
      <c r="K121" s="1">
        <f>7235760/1000</f>
        <v>7235.76</v>
      </c>
      <c r="L121" s="1" t="s">
        <v>332</v>
      </c>
      <c r="M121" s="1" t="s">
        <v>40</v>
      </c>
      <c r="N121" s="1" t="s">
        <v>353</v>
      </c>
      <c r="O121" s="1" t="s">
        <v>20</v>
      </c>
      <c r="P121" s="1" t="s">
        <v>58</v>
      </c>
      <c r="Q121" s="119" t="s">
        <v>354</v>
      </c>
    </row>
    <row r="122" spans="1:17" ht="39.75" customHeight="1">
      <c r="A122" s="1">
        <v>107</v>
      </c>
      <c r="B122" s="1">
        <v>27</v>
      </c>
      <c r="C122" s="1">
        <v>27</v>
      </c>
      <c r="D122" s="75" t="s">
        <v>355</v>
      </c>
      <c r="E122" s="10" t="s">
        <v>96</v>
      </c>
      <c r="F122" s="109">
        <v>796</v>
      </c>
      <c r="G122" s="1" t="s">
        <v>33</v>
      </c>
      <c r="H122" s="9" t="s">
        <v>34</v>
      </c>
      <c r="I122" s="10">
        <v>71100000000</v>
      </c>
      <c r="J122" s="9" t="s">
        <v>21</v>
      </c>
      <c r="K122" s="90">
        <f>469352.12/1000</f>
        <v>469.35212000000001</v>
      </c>
      <c r="L122" s="1" t="s">
        <v>332</v>
      </c>
      <c r="M122" s="1" t="s">
        <v>40</v>
      </c>
      <c r="N122" s="2" t="s">
        <v>35</v>
      </c>
      <c r="O122" s="1" t="s">
        <v>20</v>
      </c>
      <c r="P122" s="1" t="s">
        <v>220</v>
      </c>
      <c r="Q122" s="112" t="s">
        <v>356</v>
      </c>
    </row>
    <row r="123" spans="1:17" ht="72" customHeight="1">
      <c r="A123" s="10">
        <v>108</v>
      </c>
      <c r="B123" s="69" t="s">
        <v>359</v>
      </c>
      <c r="C123" s="116" t="s">
        <v>75</v>
      </c>
      <c r="D123" s="126" t="s">
        <v>357</v>
      </c>
      <c r="E123" s="109" t="s">
        <v>92</v>
      </c>
      <c r="F123" s="109">
        <v>796</v>
      </c>
      <c r="G123" s="10" t="s">
        <v>52</v>
      </c>
      <c r="H123" s="9" t="s">
        <v>34</v>
      </c>
      <c r="I123" s="10">
        <v>71100000000</v>
      </c>
      <c r="J123" s="9" t="s">
        <v>21</v>
      </c>
      <c r="K123" s="10">
        <f>719800/1000</f>
        <v>719.8</v>
      </c>
      <c r="L123" s="10" t="s">
        <v>332</v>
      </c>
      <c r="M123" s="1" t="s">
        <v>40</v>
      </c>
      <c r="N123" s="1" t="s">
        <v>353</v>
      </c>
      <c r="O123" s="1" t="s">
        <v>20</v>
      </c>
      <c r="P123" s="1" t="s">
        <v>194</v>
      </c>
      <c r="Q123" s="112" t="s">
        <v>358</v>
      </c>
    </row>
    <row r="124" spans="1:17" ht="50.1" customHeight="1">
      <c r="A124" s="1">
        <v>109</v>
      </c>
      <c r="B124" s="1">
        <v>29</v>
      </c>
      <c r="C124" s="120" t="s">
        <v>294</v>
      </c>
      <c r="D124" s="36" t="s">
        <v>187</v>
      </c>
      <c r="E124" s="10" t="s">
        <v>96</v>
      </c>
      <c r="F124" s="109">
        <v>796</v>
      </c>
      <c r="G124" s="1" t="s">
        <v>52</v>
      </c>
      <c r="H124" s="9" t="s">
        <v>34</v>
      </c>
      <c r="I124" s="10">
        <v>71100000000</v>
      </c>
      <c r="J124" s="9" t="s">
        <v>21</v>
      </c>
      <c r="K124" s="90">
        <f>5315071.59/1000</f>
        <v>5315.0715899999996</v>
      </c>
      <c r="L124" s="1" t="s">
        <v>332</v>
      </c>
      <c r="M124" s="1" t="s">
        <v>40</v>
      </c>
      <c r="N124" s="2" t="s">
        <v>35</v>
      </c>
      <c r="O124" s="1" t="s">
        <v>20</v>
      </c>
      <c r="P124" s="1" t="s">
        <v>58</v>
      </c>
      <c r="Q124" s="112" t="s">
        <v>358</v>
      </c>
    </row>
    <row r="125" spans="1:17" ht="50.1" customHeight="1">
      <c r="A125" s="1">
        <v>110</v>
      </c>
      <c r="B125" s="1">
        <v>29</v>
      </c>
      <c r="C125" s="120" t="s">
        <v>294</v>
      </c>
      <c r="D125" s="36" t="s">
        <v>187</v>
      </c>
      <c r="E125" s="10" t="s">
        <v>96</v>
      </c>
      <c r="F125" s="109">
        <v>796</v>
      </c>
      <c r="G125" s="1" t="s">
        <v>52</v>
      </c>
      <c r="H125" s="9" t="s">
        <v>34</v>
      </c>
      <c r="I125" s="10">
        <v>71100000000</v>
      </c>
      <c r="J125" s="9" t="s">
        <v>21</v>
      </c>
      <c r="K125" s="1">
        <f>7701859.74/1000</f>
        <v>7701.8597399999999</v>
      </c>
      <c r="L125" s="1" t="s">
        <v>332</v>
      </c>
      <c r="M125" s="1" t="s">
        <v>40</v>
      </c>
      <c r="N125" s="2" t="s">
        <v>35</v>
      </c>
      <c r="O125" s="1" t="s">
        <v>20</v>
      </c>
      <c r="P125" s="1" t="s">
        <v>58</v>
      </c>
      <c r="Q125" s="112" t="s">
        <v>358</v>
      </c>
    </row>
    <row r="126" spans="1:17" ht="50.1" customHeight="1">
      <c r="A126" s="1">
        <v>111</v>
      </c>
      <c r="B126" s="1">
        <v>29</v>
      </c>
      <c r="C126" s="120" t="s">
        <v>294</v>
      </c>
      <c r="D126" s="36" t="s">
        <v>187</v>
      </c>
      <c r="E126" s="10" t="s">
        <v>96</v>
      </c>
      <c r="F126" s="109">
        <v>796</v>
      </c>
      <c r="G126" s="1" t="s">
        <v>52</v>
      </c>
      <c r="H126" s="9" t="s">
        <v>34</v>
      </c>
      <c r="I126" s="10">
        <v>71100000000</v>
      </c>
      <c r="J126" s="9" t="s">
        <v>21</v>
      </c>
      <c r="K126" s="90">
        <f>2279673.57/1000</f>
        <v>2279.6735699999999</v>
      </c>
      <c r="L126" s="1" t="s">
        <v>332</v>
      </c>
      <c r="M126" s="1" t="s">
        <v>40</v>
      </c>
      <c r="N126" s="2" t="s">
        <v>35</v>
      </c>
      <c r="O126" s="1" t="s">
        <v>20</v>
      </c>
      <c r="P126" s="1" t="s">
        <v>58</v>
      </c>
      <c r="Q126" s="112" t="s">
        <v>358</v>
      </c>
    </row>
    <row r="127" spans="1:17" ht="67.5" customHeight="1">
      <c r="A127" s="1">
        <v>112</v>
      </c>
      <c r="B127" s="69" t="s">
        <v>89</v>
      </c>
      <c r="C127" s="2" t="s">
        <v>90</v>
      </c>
      <c r="D127" s="123" t="s">
        <v>361</v>
      </c>
      <c r="E127" s="120" t="s">
        <v>92</v>
      </c>
      <c r="F127" s="109">
        <v>796</v>
      </c>
      <c r="G127" s="1" t="s">
        <v>52</v>
      </c>
      <c r="H127" s="9" t="s">
        <v>34</v>
      </c>
      <c r="I127" s="10">
        <v>71100000000</v>
      </c>
      <c r="J127" s="9" t="s">
        <v>21</v>
      </c>
      <c r="K127" s="90">
        <f>831720.64/1000</f>
        <v>831.72064</v>
      </c>
      <c r="L127" s="1" t="s">
        <v>332</v>
      </c>
      <c r="M127" s="1" t="s">
        <v>40</v>
      </c>
      <c r="N127" s="1" t="s">
        <v>353</v>
      </c>
      <c r="O127" s="1" t="s">
        <v>20</v>
      </c>
      <c r="P127" s="1" t="s">
        <v>194</v>
      </c>
      <c r="Q127" s="112" t="s">
        <v>362</v>
      </c>
    </row>
    <row r="128" spans="1:17" ht="58.5" customHeight="1">
      <c r="A128" s="1">
        <v>113</v>
      </c>
      <c r="B128" s="1">
        <v>43</v>
      </c>
      <c r="C128" s="9" t="s">
        <v>89</v>
      </c>
      <c r="D128" s="122" t="s">
        <v>365</v>
      </c>
      <c r="E128" s="120" t="s">
        <v>92</v>
      </c>
      <c r="F128" s="109">
        <v>796</v>
      </c>
      <c r="G128" s="2" t="s">
        <v>141</v>
      </c>
      <c r="H128" s="9" t="s">
        <v>34</v>
      </c>
      <c r="I128" s="10">
        <v>71100000000</v>
      </c>
      <c r="J128" s="9" t="s">
        <v>21</v>
      </c>
      <c r="K128" s="90">
        <f>7235502.76/1000</f>
        <v>7235.5027599999994</v>
      </c>
      <c r="L128" s="1" t="s">
        <v>332</v>
      </c>
      <c r="M128" s="1" t="s">
        <v>40</v>
      </c>
      <c r="N128" s="1" t="s">
        <v>353</v>
      </c>
      <c r="O128" s="1" t="s">
        <v>20</v>
      </c>
      <c r="P128" s="1" t="s">
        <v>194</v>
      </c>
      <c r="Q128" s="112" t="s">
        <v>362</v>
      </c>
    </row>
    <row r="129" spans="1:17" ht="50.1" customHeight="1">
      <c r="A129" s="1">
        <v>114</v>
      </c>
      <c r="B129" s="1">
        <v>38</v>
      </c>
      <c r="C129" s="1">
        <v>38</v>
      </c>
      <c r="D129" s="68" t="s">
        <v>363</v>
      </c>
      <c r="E129" s="10" t="s">
        <v>96</v>
      </c>
      <c r="F129" s="109">
        <v>796</v>
      </c>
      <c r="G129" s="1" t="s">
        <v>52</v>
      </c>
      <c r="H129" s="9" t="s">
        <v>34</v>
      </c>
      <c r="I129" s="10">
        <v>71100000000</v>
      </c>
      <c r="J129" s="9" t="s">
        <v>21</v>
      </c>
      <c r="K129" s="90">
        <f>1118439.4/1000</f>
        <v>1118.4394</v>
      </c>
      <c r="L129" s="1" t="s">
        <v>174</v>
      </c>
      <c r="M129" s="1" t="s">
        <v>40</v>
      </c>
      <c r="N129" s="2" t="s">
        <v>35</v>
      </c>
      <c r="O129" s="1" t="s">
        <v>20</v>
      </c>
      <c r="P129" s="1" t="s">
        <v>58</v>
      </c>
      <c r="Q129" s="112" t="s">
        <v>364</v>
      </c>
    </row>
    <row r="130" spans="1:17" ht="49.5" customHeight="1">
      <c r="A130" s="1">
        <v>115</v>
      </c>
      <c r="B130" s="1">
        <v>81</v>
      </c>
      <c r="C130" s="2" t="s">
        <v>256</v>
      </c>
      <c r="D130" s="75" t="s">
        <v>345</v>
      </c>
      <c r="E130" s="10" t="s">
        <v>96</v>
      </c>
      <c r="F130" s="109">
        <v>796</v>
      </c>
      <c r="G130" s="1" t="s">
        <v>52</v>
      </c>
      <c r="H130" s="9" t="s">
        <v>34</v>
      </c>
      <c r="I130" s="10">
        <v>71100000000</v>
      </c>
      <c r="J130" s="9" t="s">
        <v>21</v>
      </c>
      <c r="K130" s="124">
        <f>7235760/1000</f>
        <v>7235.76</v>
      </c>
      <c r="L130" s="1" t="s">
        <v>174</v>
      </c>
      <c r="M130" s="124" t="s">
        <v>280</v>
      </c>
      <c r="N130" s="2" t="s">
        <v>35</v>
      </c>
      <c r="O130" s="1" t="s">
        <v>20</v>
      </c>
      <c r="P130" s="1" t="s">
        <v>58</v>
      </c>
      <c r="Q130" s="112" t="s">
        <v>374</v>
      </c>
    </row>
    <row r="131" spans="1:17" ht="39.75" customHeight="1">
      <c r="A131" s="10">
        <v>116</v>
      </c>
      <c r="B131" s="21" t="s">
        <v>366</v>
      </c>
      <c r="C131" s="10" t="s">
        <v>367</v>
      </c>
      <c r="D131" s="125" t="s">
        <v>368</v>
      </c>
      <c r="E131" s="10" t="s">
        <v>96</v>
      </c>
      <c r="F131" s="109">
        <v>796</v>
      </c>
      <c r="G131" s="1" t="s">
        <v>134</v>
      </c>
      <c r="H131" s="1">
        <v>69</v>
      </c>
      <c r="I131" s="10">
        <v>71100000000</v>
      </c>
      <c r="J131" s="9" t="s">
        <v>21</v>
      </c>
      <c r="K131" s="1">
        <f>277540/1000</f>
        <v>277.54000000000002</v>
      </c>
      <c r="L131" s="1" t="s">
        <v>332</v>
      </c>
      <c r="M131" s="1" t="s">
        <v>40</v>
      </c>
      <c r="N131" s="2" t="s">
        <v>35</v>
      </c>
      <c r="O131" s="1" t="s">
        <v>20</v>
      </c>
      <c r="P131" s="1" t="s">
        <v>58</v>
      </c>
      <c r="Q131" s="112" t="s">
        <v>369</v>
      </c>
    </row>
    <row r="132" spans="1:17" ht="68.25" customHeight="1">
      <c r="A132" s="1">
        <v>117</v>
      </c>
      <c r="B132" s="1" t="s">
        <v>334</v>
      </c>
      <c r="C132" s="113" t="s">
        <v>335</v>
      </c>
      <c r="D132" s="30" t="s">
        <v>370</v>
      </c>
      <c r="E132" s="112" t="s">
        <v>92</v>
      </c>
      <c r="F132" s="109">
        <v>796</v>
      </c>
      <c r="G132" s="1" t="s">
        <v>52</v>
      </c>
      <c r="H132" s="9" t="s">
        <v>34</v>
      </c>
      <c r="I132" s="10">
        <v>71100000000</v>
      </c>
      <c r="J132" s="9" t="s">
        <v>21</v>
      </c>
      <c r="K132" s="1">
        <f>719800/1000</f>
        <v>719.8</v>
      </c>
      <c r="L132" s="1" t="s">
        <v>332</v>
      </c>
      <c r="M132" s="1" t="s">
        <v>280</v>
      </c>
      <c r="N132" s="2" t="s">
        <v>41</v>
      </c>
      <c r="O132" s="1" t="s">
        <v>20</v>
      </c>
      <c r="P132" s="1" t="s">
        <v>194</v>
      </c>
      <c r="Q132" s="75" t="s">
        <v>371</v>
      </c>
    </row>
    <row r="133" spans="1:17" ht="51.75" customHeight="1">
      <c r="A133" s="1">
        <v>118</v>
      </c>
      <c r="B133" s="10" t="s">
        <v>375</v>
      </c>
      <c r="C133" s="10">
        <v>35</v>
      </c>
      <c r="D133" s="38" t="s">
        <v>372</v>
      </c>
      <c r="E133" s="10" t="s">
        <v>96</v>
      </c>
      <c r="F133" s="109">
        <v>796</v>
      </c>
      <c r="G133" s="1" t="s">
        <v>66</v>
      </c>
      <c r="H133" s="9" t="s">
        <v>34</v>
      </c>
      <c r="I133" s="10">
        <v>71100000000</v>
      </c>
      <c r="J133" s="9" t="s">
        <v>21</v>
      </c>
      <c r="K133" s="90">
        <f>121972216.41/1000</f>
        <v>121972.21640999999</v>
      </c>
      <c r="L133" s="1" t="s">
        <v>174</v>
      </c>
      <c r="M133" s="1" t="s">
        <v>280</v>
      </c>
      <c r="N133" s="2" t="s">
        <v>47</v>
      </c>
      <c r="O133" s="1" t="s">
        <v>20</v>
      </c>
      <c r="P133" s="1" t="s">
        <v>194</v>
      </c>
      <c r="Q133" s="112" t="s">
        <v>373</v>
      </c>
    </row>
    <row r="134" spans="1:17" ht="101.25" customHeight="1">
      <c r="A134" s="1">
        <v>119</v>
      </c>
      <c r="B134" s="1" t="s">
        <v>48</v>
      </c>
      <c r="C134" s="120" t="s">
        <v>48</v>
      </c>
      <c r="D134" s="68" t="s">
        <v>376</v>
      </c>
      <c r="E134" s="10" t="s">
        <v>96</v>
      </c>
      <c r="F134" s="109">
        <v>796</v>
      </c>
      <c r="G134" s="1" t="s">
        <v>52</v>
      </c>
      <c r="H134" s="9" t="s">
        <v>34</v>
      </c>
      <c r="I134" s="10">
        <v>71100000000</v>
      </c>
      <c r="J134" s="9" t="s">
        <v>21</v>
      </c>
      <c r="K134" s="90">
        <f>12687460.3/1000</f>
        <v>12687.460300000001</v>
      </c>
      <c r="L134" s="1" t="s">
        <v>174</v>
      </c>
      <c r="M134" s="1" t="s">
        <v>280</v>
      </c>
      <c r="N134" s="2" t="s">
        <v>41</v>
      </c>
      <c r="O134" s="1" t="s">
        <v>20</v>
      </c>
      <c r="P134" s="1" t="s">
        <v>54</v>
      </c>
      <c r="Q134" s="112" t="s">
        <v>373</v>
      </c>
    </row>
    <row r="135" spans="1:17" ht="53.25" customHeight="1">
      <c r="A135" s="1">
        <v>220</v>
      </c>
      <c r="B135" s="1">
        <v>38</v>
      </c>
      <c r="C135" s="1">
        <v>38</v>
      </c>
      <c r="D135" s="127" t="s">
        <v>363</v>
      </c>
      <c r="E135" s="10" t="s">
        <v>96</v>
      </c>
      <c r="F135" s="109">
        <v>796</v>
      </c>
      <c r="G135" s="1" t="s">
        <v>52</v>
      </c>
      <c r="H135" s="9" t="s">
        <v>34</v>
      </c>
      <c r="I135" s="10">
        <v>71100000000</v>
      </c>
      <c r="J135" s="9" t="s">
        <v>21</v>
      </c>
      <c r="K135" s="90">
        <f>1118439.4/1000</f>
        <v>1118.4394</v>
      </c>
      <c r="L135" s="1" t="s">
        <v>174</v>
      </c>
      <c r="M135" s="1" t="s">
        <v>280</v>
      </c>
      <c r="N135" s="2" t="s">
        <v>35</v>
      </c>
      <c r="O135" s="1" t="s">
        <v>20</v>
      </c>
      <c r="P135" s="1" t="s">
        <v>58</v>
      </c>
      <c r="Q135" s="112" t="s">
        <v>377</v>
      </c>
    </row>
    <row r="136" spans="1:17" ht="39.75" customHeight="1">
      <c r="A136" s="1">
        <v>221</v>
      </c>
      <c r="B136" s="1">
        <v>43</v>
      </c>
      <c r="C136" s="1" t="s">
        <v>89</v>
      </c>
      <c r="D136" s="36" t="s">
        <v>378</v>
      </c>
      <c r="E136" s="2" t="s">
        <v>379</v>
      </c>
      <c r="F136" s="109">
        <v>796</v>
      </c>
      <c r="G136" s="1" t="s">
        <v>52</v>
      </c>
      <c r="H136" s="9" t="s">
        <v>34</v>
      </c>
      <c r="I136" s="10">
        <v>71100000000</v>
      </c>
      <c r="J136" s="9" t="s">
        <v>21</v>
      </c>
      <c r="K136" s="1">
        <f>229849/1000</f>
        <v>229.84899999999999</v>
      </c>
      <c r="L136" s="1" t="s">
        <v>174</v>
      </c>
      <c r="M136" s="1" t="s">
        <v>40</v>
      </c>
      <c r="N136" s="2" t="s">
        <v>47</v>
      </c>
      <c r="O136" s="1" t="s">
        <v>20</v>
      </c>
      <c r="P136" s="1" t="s">
        <v>58</v>
      </c>
      <c r="Q136" s="112" t="s">
        <v>377</v>
      </c>
    </row>
    <row r="137" spans="1:17" ht="43.5" customHeight="1">
      <c r="A137" s="1">
        <v>222</v>
      </c>
      <c r="B137" s="1" t="s">
        <v>382</v>
      </c>
      <c r="C137" s="128" t="s">
        <v>381</v>
      </c>
      <c r="D137" s="38" t="s">
        <v>380</v>
      </c>
      <c r="E137" s="10" t="s">
        <v>96</v>
      </c>
      <c r="F137" s="109">
        <v>796</v>
      </c>
      <c r="G137" s="1" t="s">
        <v>52</v>
      </c>
      <c r="H137" s="9" t="s">
        <v>34</v>
      </c>
      <c r="I137" s="10">
        <v>71100000000</v>
      </c>
      <c r="J137" s="9" t="s">
        <v>21</v>
      </c>
      <c r="K137" s="90">
        <f>704955.6/1000</f>
        <v>704.9556</v>
      </c>
      <c r="L137" s="1" t="s">
        <v>174</v>
      </c>
      <c r="M137" s="1" t="s">
        <v>40</v>
      </c>
      <c r="N137" s="2" t="s">
        <v>35</v>
      </c>
      <c r="O137" s="1" t="s">
        <v>20</v>
      </c>
      <c r="P137" s="1" t="s">
        <v>383</v>
      </c>
      <c r="Q137" s="112" t="s">
        <v>377</v>
      </c>
    </row>
    <row r="138" spans="1:17" ht="38.25" customHeight="1">
      <c r="A138" s="1">
        <v>223</v>
      </c>
      <c r="B138" s="1">
        <v>86</v>
      </c>
      <c r="C138" s="1" t="s">
        <v>135</v>
      </c>
      <c r="D138" s="68" t="s">
        <v>136</v>
      </c>
      <c r="E138" s="10" t="s">
        <v>96</v>
      </c>
      <c r="F138" s="109">
        <v>796</v>
      </c>
      <c r="G138" s="1" t="s">
        <v>52</v>
      </c>
      <c r="H138" s="9" t="s">
        <v>34</v>
      </c>
      <c r="I138" s="10">
        <v>71100000000</v>
      </c>
      <c r="J138" s="9" t="s">
        <v>21</v>
      </c>
      <c r="K138" s="1">
        <f>189126/1000</f>
        <v>189.126</v>
      </c>
      <c r="L138" s="1" t="s">
        <v>174</v>
      </c>
      <c r="M138" s="1" t="s">
        <v>40</v>
      </c>
      <c r="N138" s="2" t="s">
        <v>47</v>
      </c>
      <c r="O138" s="1" t="s">
        <v>20</v>
      </c>
      <c r="P138" s="1" t="s">
        <v>199</v>
      </c>
      <c r="Q138" s="2" t="s">
        <v>386</v>
      </c>
    </row>
    <row r="139" spans="1:17" ht="38.25">
      <c r="A139" s="1">
        <v>224</v>
      </c>
      <c r="B139" s="1">
        <v>38</v>
      </c>
      <c r="C139" s="1">
        <v>38</v>
      </c>
      <c r="D139" s="68" t="s">
        <v>363</v>
      </c>
      <c r="E139" s="10" t="s">
        <v>96</v>
      </c>
      <c r="F139" s="109">
        <v>796</v>
      </c>
      <c r="G139" s="1" t="s">
        <v>52</v>
      </c>
      <c r="H139" s="9" t="s">
        <v>34</v>
      </c>
      <c r="I139" s="10">
        <v>71100000000</v>
      </c>
      <c r="J139" s="9" t="s">
        <v>21</v>
      </c>
      <c r="K139" s="90">
        <f>1118439.4/1000</f>
        <v>1118.4394</v>
      </c>
      <c r="L139" s="1" t="s">
        <v>174</v>
      </c>
      <c r="M139" s="1" t="s">
        <v>40</v>
      </c>
      <c r="N139" s="2" t="s">
        <v>35</v>
      </c>
      <c r="O139" s="1" t="s">
        <v>20</v>
      </c>
      <c r="P139" s="129" t="s">
        <v>58</v>
      </c>
      <c r="Q139" s="2" t="s">
        <v>385</v>
      </c>
    </row>
  </sheetData>
  <mergeCells count="20">
    <mergeCell ref="Q12:Q13"/>
    <mergeCell ref="L14:O14"/>
    <mergeCell ref="L12:M12"/>
    <mergeCell ref="N12:N13"/>
    <mergeCell ref="O12:O13"/>
    <mergeCell ref="P12:P13"/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2016-12-06T05:42:03Z</dcterms:modified>
</cp:coreProperties>
</file>