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42" i="1"/>
  <c r="K143"/>
  <c r="K141" l="1"/>
  <c r="K140"/>
  <c r="K139"/>
  <c r="K138"/>
  <c r="K137"/>
  <c r="K136"/>
  <c r="K135"/>
  <c r="K134"/>
  <c r="K133"/>
  <c r="K132"/>
  <c r="K131"/>
  <c r="K130" l="1"/>
  <c r="K129"/>
  <c r="K128"/>
  <c r="K127"/>
  <c r="K120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<sst xmlns="http://schemas.openxmlformats.org/spreadsheetml/2006/main" count="1547" uniqueCount="395">
  <si>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</si>
  <si>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</si>
  <si>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</si>
  <si>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</si>
  <si>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</si>
  <si>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</si>
  <si>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</si>
  <si>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</si>
  <si>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</si>
  <si>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</si>
  <si>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</si>
  <si>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</si>
  <si>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</si>
  <si>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</si>
  <si>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</si>
  <si>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</si>
  <si>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</si>
  <si>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</si>
  <si>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</si>
  <si>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</si>
  <si>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</si>
  <si>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</si>
  <si>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</si>
  <si>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</si>
  <si>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</si>
  <si>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</si>
  <si>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</si>
  <si>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</si>
  <si>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</si>
  <si>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</si>
  <si>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</si>
  <si>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</si>
  <si>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</si>
  <si>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</si>
  <si>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</si>
  <si>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</si>
  <si>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</si>
  <si>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</si>
  <si>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</si>
  <si>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</si>
  <si>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</si>
  <si>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</si>
  <si>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</si>
  <si>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</si>
  <si>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</si>
  <si>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</si>
  <si>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</si>
  <si>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</si>
  <si>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</si>
  <si>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</si>
  <si>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</si>
  <si>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</si>
  <si>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</si>
  <si>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</si>
  <si>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</si>
  <si>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</si>
  <si>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</si>
  <si>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</si>
  <si>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</si>
  <si>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</si>
  <si>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</si>
  <si>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</si>
  <si>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</si>
  <si>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</si>
  <si>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</si>
  <si>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</si>
  <si>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</si>
  <si>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</si>
  <si>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</si>
  <si>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</si>
  <si>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</si>
  <si>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</si>
  <si>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</si>
  <si>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</si>
  <si>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</si>
  <si>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</si>
  <si>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</si>
  <si>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</si>
  <si>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</si>
  <si>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</si>
  <si>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</si>
  <si>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</si>
  <si>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</si>
  <si>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</si>
  <si>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</si>
  <si>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</si>
  <si>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</si>
  <si>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</si>
  <si>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</si>
  <si>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</si>
  <si>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</si>
  <si>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</si>
  <si>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</si>
  <si>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</si>
  <si>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</si>
  <si>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</si>
  <si>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</si>
  <si>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</si>
  <si>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</si>
  <si>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</si>
  <si>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</si>
  <si>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</si>
  <si>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</si>
  <si>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</si>
  <si>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</si>
  <si>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</si>
  <si>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</si>
  <si>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</si>
  <si>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</si>
  <si>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</si>
  <si>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</si>
  <si>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</si>
  <si>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</si>
  <si>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</si>
  <si>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</si>
  <si>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</si>
  <si>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</si>
  <si>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</si>
  <si>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</si>
  <si>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</si>
  <si>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</si>
  <si>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</si>
  <si>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</si>
  <si>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</si>
  <si>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</si>
  <si>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</si>
  <si>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</si>
  <si>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</si>
  <si>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</si>
  <si>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</si>
  <si>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</si>
  <si>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</si>
  <si>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</si>
  <si>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</si>
  <si>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</si>
  <si>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</si>
  <si>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</si>
  <si>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</si>
  <si>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</si>
  <si>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</si>
  <si>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</si>
  <si>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</si>
  <si>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</si>
  <si>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</si>
  <si>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</si>
  <si>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</si>
  <si>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</si>
  <si>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</si>
  <si>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</si>
  <si>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</si>
  <si>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</si>
  <si>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</si>
  <si>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</si>
  <si>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</si>
  <si>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</si>
  <si>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</si>
  <si>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</si>
  <si>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</si>
  <si>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</si>
  <si>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</si>
  <si>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</si>
  <si>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</si>
  <si>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</si>
  <si>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</si>
  <si>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</si>
  <si>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</si>
  <si>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</si>
  <si>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</si>
  <si>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</si>
  <si>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</si>
  <si>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</si>
  <si>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</si>
  <si>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</si>
  <si>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</si>
  <si>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</si>
  <si>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</si>
  <si>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</si>
  <si>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</si>
  <si>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</si>
  <si>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</si>
  <si>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</si>
  <si>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</si>
  <si>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</si>
  <si>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</si>
  <si>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</si>
  <si>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</si>
  <si>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</si>
  <si>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</si>
  <si>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</si>
  <si>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</si>
  <si>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</si>
  <si>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</si>
  <si>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</si>
  <si>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</si>
  <si>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</si>
  <si>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</si>
  <si>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</si>
  <si>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</si>
  <si>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</si>
  <si>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</si>
  <si>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</si>
  <si>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</si>
  <si>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</si>
  <si>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</si>
  <si>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</si>
  <si>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</si>
  <si>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</si>
  <si>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</si>
  <si>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</si>
  <si>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</si>
  <si>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</si>
  <si>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</si>
  <si>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</si>
  <si>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</si>
  <si>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</si>
  <si>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</si>
  <si>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</si>
  <si>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</si>
  <si>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</si>
  <si>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</si>
  <si>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</si>
  <si>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</si>
  <si>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</si>
  <si>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</si>
  <si>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</si>
  <si>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</si>
  <si>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</si>
  <si>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</si>
  <si>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</si>
  <si>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</si>
  <si>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</si>
  <si>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</si>
  <si>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</si>
  <si>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</si>
  <si>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</si>
  <si>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</si>
  <si>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</si>
  <si>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</si>
  <si>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</si>
  <si>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</si>
  <si>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</si>
  <si>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</si>
  <si>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</si>
  <si>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</si>
  <si>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</si>
  <si>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</si>
  <si>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</si>
  <si>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</si>
  <si>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</si>
  <si>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</si>
  <si>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</si>
  <si>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</si>
  <si>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</si>
  <si>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</si>
  <si>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</si>
  <si>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</si>
  <si>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</si>
  <si>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</si>
  <si>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</si>
  <si>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</si>
  <si>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</si>
  <si>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</si>
  <si>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</si>
  <si>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</si>
  <si>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</si>
  <si>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</si>
  <si>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</si>
  <si>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</si>
  <si>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</si>
  <si>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</si>
  <si>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</si>
  <si>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</si>
  <si>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</si>
  <si>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</si>
  <si>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</si>
  <si>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</si>
  <si>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</si>
  <si>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</si>
  <si>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</si>
  <si>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</si>
  <si>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</si>
  <si>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</si>
  <si>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</si>
  <si>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</si>
  <si>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</si>
  <si>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</si>
  <si>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</si>
  <si>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</si>
  <si>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</si>
  <si>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</si>
  <si>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</si>
  <si>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</si>
  <si>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</si>
  <si>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</si>
  <si>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</si>
  <si>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</si>
  <si>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</si>
  <si>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</si>
  <si>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</si>
  <si>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</si>
  <si>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</si>
  <si>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</si>
  <si>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</si>
  <si>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</si>
  <si>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</si>
  <si>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</si>
  <si>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</si>
  <si>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</si>
  <si>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</si>
  <si>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</si>
  <si>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</si>
  <si>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</si>
  <si>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</si>
  <si>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</si>
  <si>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</si>
  <si>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</si>
  <si>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</si>
  <si>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</si>
  <si>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</si>
  <si>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</si>
  <si>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</si>
  <si>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</si>
  <si>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</si>
  <si>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</si>
  <si>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</si>
  <si>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</si>
  <si>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</si>
  <si>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</si>
  <si>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</si>
  <si>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</si>
  <si>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</si>
  <si>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</si>
  <si>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</si>
  <si>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</si>
  <si>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</si>
  <si>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</si>
  <si>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</si>
  <si>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</si>
  <si>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</si>
  <si>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</si>
  <si>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</si>
  <si>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</si>
  <si>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</si>
  <si>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</si>
  <si>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</si>
  <si>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</si>
  <si>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</si>
  <si>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</si>
  <si>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</si>
  <si>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</si>
  <si>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</si>
  <si>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</si>
  <si>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</si>
  <si>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</si>
  <si>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</si>
  <si>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</si>
  <si>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</si>
  <si>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</si>
  <si>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</si>
  <si>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</si>
  <si>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Добавление закупочной процедуры. Служебная записка от 01.11.2016гИзменение НМЦ. Служебная записка от 16.11.2016г.</t>
  </si>
  <si>
    <t>Выполнение работ по «Монтажу пластинчатых теплообменников в ЦТП-33 по адресу ул.Нефтяников, строение 12/2, г.п.Лянтор».</t>
  </si>
  <si>
    <t>Добавление закупочной процедуры. Служебная записка от 17.11.2016г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</si>
  <si>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</si>
  <si>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18.11.2016г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</si>
  <si>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  </t>
  </si>
  <si>
    <t>08.91</t>
  </si>
  <si>
    <t>08.93.10.110</t>
  </si>
  <si>
    <t>Поставка концентрата мин. "Галита"</t>
  </si>
  <si>
    <t>Отмена закупочной процедуры. Служебная записка от 24.11.2016г</t>
  </si>
  <si>
    <t>Выполнение проектных  и изыскательских работ по «Техническому  перевооружению насосной группы котельной №2",  «Реконструкция тепловых сетей на участке: Котельная №2 - Павильон 4М" в г.п.Лянтор  г.Лянтор».</t>
  </si>
  <si>
    <t>Изменение наименования  закупочной процедуры. Служебная записка от 25.11.2016г.</t>
  </si>
  <si>
    <t>Поставка газа сухого отбензиненного компремированного, для нужд котельных города на 2017год.</t>
  </si>
  <si>
    <t>Добавление закупочной процедуры. Служебная записка от 25.11.2016г</t>
  </si>
  <si>
    <t>Добавление закупочной процедуры. Служебная записка от 23.11.2016г. Отмена закупочной процедуры. Служебная записка от 28.11.2016г.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</si>
  <si>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</si>
  <si>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</si>
  <si>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Добавление закупочной процедуры. Служебная записка от 29.11.2016г</t>
  </si>
  <si>
    <t>Выполнение ремонтных работ.</t>
  </si>
  <si>
    <t>Локально сметный расчет</t>
  </si>
  <si>
    <t>Оказание услуг по сопровождению программных продуктов «1С:Бухгалтерия 7.7» и «1С: Зарплата и управление персоналом 8.3»</t>
  </si>
  <si>
    <t>62.02.20</t>
  </si>
  <si>
    <t>62.01</t>
  </si>
  <si>
    <t>Т.А.Маркина</t>
  </si>
  <si>
    <t>Исключен. Служебная записка от 06.12.16г.</t>
  </si>
  <si>
    <t>Добавление закупочной процедуры. Служебная записка от 06.12.2016г.</t>
  </si>
  <si>
    <t>63.9</t>
  </si>
  <si>
    <t>63.1</t>
  </si>
  <si>
    <t>Оказание услуг связи по передаче данных</t>
  </si>
  <si>
    <t>Оказание услуг электросвязи</t>
  </si>
  <si>
    <t>61.20</t>
  </si>
  <si>
    <t>Оказание информационных услуг с использованием экземпляра(ов) Специального(ых) Выпуска(ов) Системы(м).</t>
  </si>
  <si>
    <t>Изменения в Плане на "08" декабря  2016г.</t>
  </si>
  <si>
    <t>Добавление закупочной процедуры. Служебная записка от 07.12.2016г.</t>
  </si>
  <si>
    <t>Добавление закупочной процедуры. Служебная записка от 06.12.2016г.Отменен. Служебная записка от 07.12.2016г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</si>
</sst>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5"/>
  <sheetViews>
    <sheetView tabSelected="1" topLeftCell="K136" workbookViewId="0">
      <selection activeCell="Q143" sqref="Q143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7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7">
      <c r="A9" s="131" t="s">
        <v>392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7" ht="13.5" thickBot="1">
      <c r="A10" s="44"/>
      <c r="B10" s="45"/>
      <c r="C10" s="44"/>
      <c r="D10" s="46"/>
      <c r="E10" s="45"/>
      <c r="F10" s="44"/>
      <c r="G10" s="132"/>
      <c r="H10" s="132"/>
      <c r="I10" s="132"/>
      <c r="J10" s="132"/>
      <c r="K10" s="44"/>
      <c r="L10" s="44"/>
      <c r="M10" s="44"/>
      <c r="N10" s="44"/>
      <c r="O10" s="44"/>
      <c r="P10" s="45"/>
    </row>
    <row r="11" spans="1:17">
      <c r="A11" s="133" t="s">
        <v>2</v>
      </c>
      <c r="B11" s="136" t="s">
        <v>25</v>
      </c>
      <c r="C11" s="139" t="s">
        <v>26</v>
      </c>
      <c r="D11" s="142" t="s">
        <v>3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52"/>
    </row>
    <row r="12" spans="1:17">
      <c r="A12" s="134"/>
      <c r="B12" s="137"/>
      <c r="C12" s="140"/>
      <c r="D12" s="144" t="s">
        <v>4</v>
      </c>
      <c r="E12" s="144" t="s">
        <v>5</v>
      </c>
      <c r="F12" s="145" t="s">
        <v>6</v>
      </c>
      <c r="G12" s="146"/>
      <c r="H12" s="144" t="s">
        <v>7</v>
      </c>
      <c r="I12" s="145" t="s">
        <v>8</v>
      </c>
      <c r="J12" s="146"/>
      <c r="K12" s="147" t="s">
        <v>9</v>
      </c>
      <c r="L12" s="153" t="s">
        <v>10</v>
      </c>
      <c r="M12" s="154"/>
      <c r="N12" s="144" t="s">
        <v>11</v>
      </c>
      <c r="O12" s="144" t="s">
        <v>12</v>
      </c>
      <c r="P12" s="155" t="s">
        <v>13</v>
      </c>
      <c r="Q12" s="149" t="s">
        <v>14</v>
      </c>
    </row>
    <row r="13" spans="1:17" ht="51.75" thickBot="1">
      <c r="A13" s="135"/>
      <c r="B13" s="138"/>
      <c r="C13" s="141"/>
      <c r="D13" s="141"/>
      <c r="E13" s="141"/>
      <c r="F13" s="53" t="s">
        <v>15</v>
      </c>
      <c r="G13" s="53" t="s">
        <v>16</v>
      </c>
      <c r="H13" s="141"/>
      <c r="I13" s="53" t="s">
        <v>17</v>
      </c>
      <c r="J13" s="53" t="s">
        <v>16</v>
      </c>
      <c r="K13" s="148"/>
      <c r="L13" s="54" t="s">
        <v>18</v>
      </c>
      <c r="M13" s="54" t="s">
        <v>19</v>
      </c>
      <c r="N13" s="141"/>
      <c r="O13" s="141"/>
      <c r="P13" s="156"/>
      <c r="Q13" s="150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51"/>
      <c r="M14" s="151"/>
      <c r="N14" s="151"/>
      <c r="O14" s="152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68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90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21" t="s">
        <v>360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90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0">
        <v>108</v>
      </c>
      <c r="B123" s="69" t="s">
        <v>359</v>
      </c>
      <c r="C123" s="116" t="s">
        <v>75</v>
      </c>
      <c r="D123" s="126" t="s">
        <v>357</v>
      </c>
      <c r="E123" s="109" t="s">
        <v>92</v>
      </c>
      <c r="F123" s="109">
        <v>796</v>
      </c>
      <c r="G123" s="10" t="s">
        <v>52</v>
      </c>
      <c r="H123" s="9" t="s">
        <v>34</v>
      </c>
      <c r="I123" s="10">
        <v>71100000000</v>
      </c>
      <c r="J123" s="9" t="s">
        <v>21</v>
      </c>
      <c r="K123" s="10">
        <f>719800/1000</f>
        <v>719.8</v>
      </c>
      <c r="L123" s="10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90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90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" t="s">
        <v>58</v>
      </c>
      <c r="Q126" s="112" t="s">
        <v>358</v>
      </c>
    </row>
    <row r="127" spans="1:17" ht="67.5" customHeight="1">
      <c r="A127" s="1">
        <v>112</v>
      </c>
      <c r="B127" s="69" t="s">
        <v>89</v>
      </c>
      <c r="C127" s="2" t="s">
        <v>90</v>
      </c>
      <c r="D127" s="123" t="s">
        <v>361</v>
      </c>
      <c r="E127" s="120" t="s">
        <v>92</v>
      </c>
      <c r="F127" s="109">
        <v>796</v>
      </c>
      <c r="G127" s="1" t="s">
        <v>52</v>
      </c>
      <c r="H127" s="9" t="s">
        <v>34</v>
      </c>
      <c r="I127" s="10">
        <v>71100000000</v>
      </c>
      <c r="J127" s="9" t="s">
        <v>21</v>
      </c>
      <c r="K127" s="90">
        <f>831720.64/1000</f>
        <v>831.72064</v>
      </c>
      <c r="L127" s="1" t="s">
        <v>332</v>
      </c>
      <c r="M127" s="1" t="s">
        <v>40</v>
      </c>
      <c r="N127" s="1" t="s">
        <v>353</v>
      </c>
      <c r="O127" s="1" t="s">
        <v>20</v>
      </c>
      <c r="P127" s="1" t="s">
        <v>194</v>
      </c>
      <c r="Q127" s="112" t="s">
        <v>362</v>
      </c>
    </row>
    <row r="128" spans="1:17" ht="58.5" customHeight="1">
      <c r="A128" s="1">
        <v>113</v>
      </c>
      <c r="B128" s="1">
        <v>43</v>
      </c>
      <c r="C128" s="9" t="s">
        <v>89</v>
      </c>
      <c r="D128" s="122" t="s">
        <v>365</v>
      </c>
      <c r="E128" s="120" t="s">
        <v>92</v>
      </c>
      <c r="F128" s="109">
        <v>796</v>
      </c>
      <c r="G128" s="2" t="s">
        <v>141</v>
      </c>
      <c r="H128" s="9" t="s">
        <v>34</v>
      </c>
      <c r="I128" s="10">
        <v>71100000000</v>
      </c>
      <c r="J128" s="9" t="s">
        <v>21</v>
      </c>
      <c r="K128" s="90">
        <f>7235502.76/1000</f>
        <v>7235.5027599999994</v>
      </c>
      <c r="L128" s="1" t="s">
        <v>332</v>
      </c>
      <c r="M128" s="1" t="s">
        <v>40</v>
      </c>
      <c r="N128" s="1" t="s">
        <v>353</v>
      </c>
      <c r="O128" s="1" t="s">
        <v>20</v>
      </c>
      <c r="P128" s="1" t="s">
        <v>194</v>
      </c>
      <c r="Q128" s="112" t="s">
        <v>362</v>
      </c>
    </row>
    <row r="129" spans="1:17" ht="50.1" customHeight="1">
      <c r="A129" s="1">
        <v>114</v>
      </c>
      <c r="B129" s="1">
        <v>38</v>
      </c>
      <c r="C129" s="1">
        <v>38</v>
      </c>
      <c r="D129" s="68" t="s">
        <v>363</v>
      </c>
      <c r="E129" s="10" t="s">
        <v>96</v>
      </c>
      <c r="F129" s="109">
        <v>796</v>
      </c>
      <c r="G129" s="1" t="s">
        <v>52</v>
      </c>
      <c r="H129" s="9" t="s">
        <v>34</v>
      </c>
      <c r="I129" s="10">
        <v>71100000000</v>
      </c>
      <c r="J129" s="9" t="s">
        <v>21</v>
      </c>
      <c r="K129" s="90">
        <f>1118439.4/1000</f>
        <v>1118.4394</v>
      </c>
      <c r="L129" s="1" t="s">
        <v>174</v>
      </c>
      <c r="M129" s="1" t="s">
        <v>40</v>
      </c>
      <c r="N129" s="2" t="s">
        <v>35</v>
      </c>
      <c r="O129" s="1" t="s">
        <v>20</v>
      </c>
      <c r="P129" s="1" t="s">
        <v>58</v>
      </c>
      <c r="Q129" s="112" t="s">
        <v>364</v>
      </c>
    </row>
    <row r="130" spans="1:17" ht="49.5" customHeight="1">
      <c r="A130" s="1">
        <v>115</v>
      </c>
      <c r="B130" s="1">
        <v>81</v>
      </c>
      <c r="C130" s="2" t="s">
        <v>256</v>
      </c>
      <c r="D130" s="75" t="s">
        <v>345</v>
      </c>
      <c r="E130" s="10" t="s">
        <v>96</v>
      </c>
      <c r="F130" s="109">
        <v>796</v>
      </c>
      <c r="G130" s="1" t="s">
        <v>52</v>
      </c>
      <c r="H130" s="9" t="s">
        <v>34</v>
      </c>
      <c r="I130" s="10">
        <v>71100000000</v>
      </c>
      <c r="J130" s="9" t="s">
        <v>21</v>
      </c>
      <c r="K130" s="124">
        <f>7235760/1000</f>
        <v>7235.76</v>
      </c>
      <c r="L130" s="1" t="s">
        <v>174</v>
      </c>
      <c r="M130" s="124" t="s">
        <v>280</v>
      </c>
      <c r="N130" s="2" t="s">
        <v>35</v>
      </c>
      <c r="O130" s="1" t="s">
        <v>20</v>
      </c>
      <c r="P130" s="1" t="s">
        <v>58</v>
      </c>
      <c r="Q130" s="112" t="s">
        <v>374</v>
      </c>
    </row>
    <row r="131" spans="1:17" ht="39.75" customHeight="1">
      <c r="A131" s="10">
        <v>116</v>
      </c>
      <c r="B131" s="21" t="s">
        <v>366</v>
      </c>
      <c r="C131" s="10" t="s">
        <v>367</v>
      </c>
      <c r="D131" s="125" t="s">
        <v>368</v>
      </c>
      <c r="E131" s="10" t="s">
        <v>96</v>
      </c>
      <c r="F131" s="109">
        <v>796</v>
      </c>
      <c r="G131" s="1" t="s">
        <v>134</v>
      </c>
      <c r="H131" s="1">
        <v>69</v>
      </c>
      <c r="I131" s="10">
        <v>71100000000</v>
      </c>
      <c r="J131" s="9" t="s">
        <v>21</v>
      </c>
      <c r="K131" s="1">
        <f>277540/1000</f>
        <v>277.54000000000002</v>
      </c>
      <c r="L131" s="1" t="s">
        <v>332</v>
      </c>
      <c r="M131" s="1" t="s">
        <v>40</v>
      </c>
      <c r="N131" s="2" t="s">
        <v>35</v>
      </c>
      <c r="O131" s="1" t="s">
        <v>20</v>
      </c>
      <c r="P131" s="1" t="s">
        <v>58</v>
      </c>
      <c r="Q131" s="112" t="s">
        <v>369</v>
      </c>
    </row>
    <row r="132" spans="1:17" ht="68.25" customHeight="1">
      <c r="A132" s="1">
        <v>117</v>
      </c>
      <c r="B132" s="1" t="s">
        <v>334</v>
      </c>
      <c r="C132" s="113" t="s">
        <v>335</v>
      </c>
      <c r="D132" s="30" t="s">
        <v>370</v>
      </c>
      <c r="E132" s="112" t="s">
        <v>92</v>
      </c>
      <c r="F132" s="109">
        <v>796</v>
      </c>
      <c r="G132" s="1" t="s">
        <v>52</v>
      </c>
      <c r="H132" s="9" t="s">
        <v>34</v>
      </c>
      <c r="I132" s="10">
        <v>71100000000</v>
      </c>
      <c r="J132" s="9" t="s">
        <v>21</v>
      </c>
      <c r="K132" s="1">
        <f>719800/1000</f>
        <v>719.8</v>
      </c>
      <c r="L132" s="1" t="s">
        <v>332</v>
      </c>
      <c r="M132" s="1" t="s">
        <v>280</v>
      </c>
      <c r="N132" s="2" t="s">
        <v>41</v>
      </c>
      <c r="O132" s="1" t="s">
        <v>20</v>
      </c>
      <c r="P132" s="1" t="s">
        <v>194</v>
      </c>
      <c r="Q132" s="75" t="s">
        <v>371</v>
      </c>
    </row>
    <row r="133" spans="1:17" ht="51.75" customHeight="1">
      <c r="A133" s="1">
        <v>118</v>
      </c>
      <c r="B133" s="10" t="s">
        <v>375</v>
      </c>
      <c r="C133" s="10">
        <v>35</v>
      </c>
      <c r="D133" s="38" t="s">
        <v>372</v>
      </c>
      <c r="E133" s="10" t="s">
        <v>96</v>
      </c>
      <c r="F133" s="109">
        <v>796</v>
      </c>
      <c r="G133" s="1" t="s">
        <v>66</v>
      </c>
      <c r="H133" s="9" t="s">
        <v>34</v>
      </c>
      <c r="I133" s="10">
        <v>71100000000</v>
      </c>
      <c r="J133" s="9" t="s">
        <v>21</v>
      </c>
      <c r="K133" s="90">
        <f>121972216.41/1000</f>
        <v>121972.21640999999</v>
      </c>
      <c r="L133" s="1" t="s">
        <v>174</v>
      </c>
      <c r="M133" s="1" t="s">
        <v>280</v>
      </c>
      <c r="N133" s="2" t="s">
        <v>47</v>
      </c>
      <c r="O133" s="1" t="s">
        <v>20</v>
      </c>
      <c r="P133" s="1" t="s">
        <v>194</v>
      </c>
      <c r="Q133" s="112" t="s">
        <v>373</v>
      </c>
    </row>
    <row r="134" spans="1:17" ht="101.25" customHeight="1">
      <c r="A134" s="1">
        <v>119</v>
      </c>
      <c r="B134" s="1" t="s">
        <v>48</v>
      </c>
      <c r="C134" s="120" t="s">
        <v>48</v>
      </c>
      <c r="D134" s="68" t="s">
        <v>376</v>
      </c>
      <c r="E134" s="10" t="s">
        <v>96</v>
      </c>
      <c r="F134" s="109">
        <v>796</v>
      </c>
      <c r="G134" s="1" t="s">
        <v>52</v>
      </c>
      <c r="H134" s="9" t="s">
        <v>34</v>
      </c>
      <c r="I134" s="10">
        <v>71100000000</v>
      </c>
      <c r="J134" s="9" t="s">
        <v>21</v>
      </c>
      <c r="K134" s="90">
        <f>12687460.3/1000</f>
        <v>12687.460300000001</v>
      </c>
      <c r="L134" s="1" t="s">
        <v>174</v>
      </c>
      <c r="M134" s="1" t="s">
        <v>280</v>
      </c>
      <c r="N134" s="2" t="s">
        <v>41</v>
      </c>
      <c r="O134" s="1" t="s">
        <v>20</v>
      </c>
      <c r="P134" s="1" t="s">
        <v>54</v>
      </c>
      <c r="Q134" s="112" t="s">
        <v>373</v>
      </c>
    </row>
    <row r="135" spans="1:17" ht="53.25" customHeight="1">
      <c r="A135" s="1">
        <v>220</v>
      </c>
      <c r="B135" s="1">
        <v>38</v>
      </c>
      <c r="C135" s="1">
        <v>38</v>
      </c>
      <c r="D135" s="127" t="s">
        <v>363</v>
      </c>
      <c r="E135" s="10" t="s">
        <v>96</v>
      </c>
      <c r="F135" s="109">
        <v>796</v>
      </c>
      <c r="G135" s="1" t="s">
        <v>52</v>
      </c>
      <c r="H135" s="9" t="s">
        <v>34</v>
      </c>
      <c r="I135" s="10">
        <v>71100000000</v>
      </c>
      <c r="J135" s="9" t="s">
        <v>21</v>
      </c>
      <c r="K135" s="90">
        <f>1118439.4/1000</f>
        <v>1118.4394</v>
      </c>
      <c r="L135" s="1" t="s">
        <v>174</v>
      </c>
      <c r="M135" s="1" t="s">
        <v>280</v>
      </c>
      <c r="N135" s="2" t="s">
        <v>35</v>
      </c>
      <c r="O135" s="1" t="s">
        <v>20</v>
      </c>
      <c r="P135" s="1" t="s">
        <v>58</v>
      </c>
      <c r="Q135" s="112" t="s">
        <v>377</v>
      </c>
    </row>
    <row r="136" spans="1:17" ht="39.75" customHeight="1">
      <c r="A136" s="1">
        <v>221</v>
      </c>
      <c r="B136" s="1">
        <v>43</v>
      </c>
      <c r="C136" s="1" t="s">
        <v>89</v>
      </c>
      <c r="D136" s="36" t="s">
        <v>378</v>
      </c>
      <c r="E136" s="2" t="s">
        <v>379</v>
      </c>
      <c r="F136" s="109">
        <v>796</v>
      </c>
      <c r="G136" s="1" t="s">
        <v>52</v>
      </c>
      <c r="H136" s="9" t="s">
        <v>34</v>
      </c>
      <c r="I136" s="10">
        <v>71100000000</v>
      </c>
      <c r="J136" s="9" t="s">
        <v>21</v>
      </c>
      <c r="K136" s="1">
        <f>229849/1000</f>
        <v>229.84899999999999</v>
      </c>
      <c r="L136" s="1" t="s">
        <v>174</v>
      </c>
      <c r="M136" s="1" t="s">
        <v>40</v>
      </c>
      <c r="N136" s="2" t="s">
        <v>47</v>
      </c>
      <c r="O136" s="1" t="s">
        <v>20</v>
      </c>
      <c r="P136" s="1" t="s">
        <v>58</v>
      </c>
      <c r="Q136" s="112" t="s">
        <v>377</v>
      </c>
    </row>
    <row r="137" spans="1:17" ht="43.5" customHeight="1">
      <c r="A137" s="1">
        <v>222</v>
      </c>
      <c r="B137" s="1" t="s">
        <v>382</v>
      </c>
      <c r="C137" s="128" t="s">
        <v>381</v>
      </c>
      <c r="D137" s="38" t="s">
        <v>380</v>
      </c>
      <c r="E137" s="10" t="s">
        <v>96</v>
      </c>
      <c r="F137" s="109">
        <v>796</v>
      </c>
      <c r="G137" s="1" t="s">
        <v>52</v>
      </c>
      <c r="H137" s="9" t="s">
        <v>34</v>
      </c>
      <c r="I137" s="10">
        <v>71100000000</v>
      </c>
      <c r="J137" s="9" t="s">
        <v>21</v>
      </c>
      <c r="K137" s="90">
        <f>704955.6/1000</f>
        <v>704.9556</v>
      </c>
      <c r="L137" s="1" t="s">
        <v>174</v>
      </c>
      <c r="M137" s="1" t="s">
        <v>40</v>
      </c>
      <c r="N137" s="2" t="s">
        <v>35</v>
      </c>
      <c r="O137" s="1" t="s">
        <v>20</v>
      </c>
      <c r="P137" s="1" t="s">
        <v>383</v>
      </c>
      <c r="Q137" s="112" t="s">
        <v>377</v>
      </c>
    </row>
    <row r="138" spans="1:17" ht="38.25" customHeight="1">
      <c r="A138" s="1">
        <v>223</v>
      </c>
      <c r="B138" s="1">
        <v>86</v>
      </c>
      <c r="C138" s="1" t="s">
        <v>135</v>
      </c>
      <c r="D138" s="68" t="s">
        <v>136</v>
      </c>
      <c r="E138" s="10" t="s">
        <v>96</v>
      </c>
      <c r="F138" s="109">
        <v>796</v>
      </c>
      <c r="G138" s="1" t="s">
        <v>52</v>
      </c>
      <c r="H138" s="9" t="s">
        <v>34</v>
      </c>
      <c r="I138" s="10">
        <v>71100000000</v>
      </c>
      <c r="J138" s="9" t="s">
        <v>21</v>
      </c>
      <c r="K138" s="1">
        <f>189126/1000</f>
        <v>189.126</v>
      </c>
      <c r="L138" s="1" t="s">
        <v>174</v>
      </c>
      <c r="M138" s="1" t="s">
        <v>40</v>
      </c>
      <c r="N138" s="2" t="s">
        <v>47</v>
      </c>
      <c r="O138" s="1" t="s">
        <v>20</v>
      </c>
      <c r="P138" s="1" t="s">
        <v>199</v>
      </c>
      <c r="Q138" s="2" t="s">
        <v>385</v>
      </c>
    </row>
    <row r="139" spans="1:17" ht="38.25">
      <c r="A139" s="1">
        <v>224</v>
      </c>
      <c r="B139" s="1">
        <v>38</v>
      </c>
      <c r="C139" s="1">
        <v>38</v>
      </c>
      <c r="D139" s="68" t="s">
        <v>363</v>
      </c>
      <c r="E139" s="10" t="s">
        <v>96</v>
      </c>
      <c r="F139" s="109">
        <v>796</v>
      </c>
      <c r="G139" s="1" t="s">
        <v>52</v>
      </c>
      <c r="H139" s="9" t="s">
        <v>34</v>
      </c>
      <c r="I139" s="10">
        <v>71100000000</v>
      </c>
      <c r="J139" s="9" t="s">
        <v>21</v>
      </c>
      <c r="K139" s="90">
        <f>1118439.4/1000</f>
        <v>1118.4394</v>
      </c>
      <c r="L139" s="1" t="s">
        <v>174</v>
      </c>
      <c r="M139" s="1" t="s">
        <v>40</v>
      </c>
      <c r="N139" s="2" t="s">
        <v>35</v>
      </c>
      <c r="O139" s="1" t="s">
        <v>20</v>
      </c>
      <c r="P139" s="1" t="s">
        <v>58</v>
      </c>
      <c r="Q139" s="2" t="s">
        <v>384</v>
      </c>
    </row>
    <row r="140" spans="1:17" ht="63.75" customHeight="1">
      <c r="A140" s="1">
        <v>225</v>
      </c>
      <c r="B140" s="1" t="s">
        <v>386</v>
      </c>
      <c r="C140" s="1" t="s">
        <v>387</v>
      </c>
      <c r="D140" s="36" t="s">
        <v>388</v>
      </c>
      <c r="E140" s="10" t="s">
        <v>96</v>
      </c>
      <c r="F140" s="109">
        <v>796</v>
      </c>
      <c r="G140" s="1" t="s">
        <v>52</v>
      </c>
      <c r="H140" s="9" t="s">
        <v>34</v>
      </c>
      <c r="I140" s="10">
        <v>71100000000</v>
      </c>
      <c r="J140" s="9" t="s">
        <v>21</v>
      </c>
      <c r="K140" s="90">
        <f>133653.69/1000</f>
        <v>133.65369000000001</v>
      </c>
      <c r="L140" s="1" t="s">
        <v>174</v>
      </c>
      <c r="M140" s="1" t="s">
        <v>40</v>
      </c>
      <c r="N140" s="2" t="s">
        <v>47</v>
      </c>
      <c r="O140" s="1" t="s">
        <v>20</v>
      </c>
      <c r="P140" s="1" t="s">
        <v>171</v>
      </c>
      <c r="Q140" s="2" t="s">
        <v>394</v>
      </c>
    </row>
    <row r="141" spans="1:17" ht="50.1" customHeight="1">
      <c r="A141" s="1">
        <v>226</v>
      </c>
      <c r="B141" s="1">
        <v>61</v>
      </c>
      <c r="C141" s="1" t="s">
        <v>390</v>
      </c>
      <c r="D141" s="36" t="s">
        <v>389</v>
      </c>
      <c r="E141" s="10" t="s">
        <v>96</v>
      </c>
      <c r="F141" s="109">
        <v>796</v>
      </c>
      <c r="G141" s="1" t="s">
        <v>52</v>
      </c>
      <c r="H141" s="9" t="s">
        <v>34</v>
      </c>
      <c r="I141" s="10">
        <v>71100000000</v>
      </c>
      <c r="J141" s="9" t="s">
        <v>21</v>
      </c>
      <c r="K141" s="1">
        <f>230000/1000</f>
        <v>230</v>
      </c>
      <c r="L141" s="1" t="s">
        <v>174</v>
      </c>
      <c r="M141" s="1" t="s">
        <v>40</v>
      </c>
      <c r="N141" s="2" t="s">
        <v>47</v>
      </c>
      <c r="O141" s="1" t="s">
        <v>20</v>
      </c>
      <c r="P141" s="1" t="s">
        <v>171</v>
      </c>
      <c r="Q141" s="2" t="s">
        <v>385</v>
      </c>
    </row>
    <row r="142" spans="1:17" ht="50.1" customHeight="1">
      <c r="A142" s="1">
        <v>227</v>
      </c>
      <c r="B142" s="1" t="s">
        <v>386</v>
      </c>
      <c r="C142" s="1">
        <v>63</v>
      </c>
      <c r="D142" s="38" t="s">
        <v>391</v>
      </c>
      <c r="E142" s="10" t="s">
        <v>96</v>
      </c>
      <c r="F142" s="109">
        <v>796</v>
      </c>
      <c r="G142" s="1" t="s">
        <v>52</v>
      </c>
      <c r="H142" s="9" t="s">
        <v>34</v>
      </c>
      <c r="I142" s="10">
        <v>71100000000</v>
      </c>
      <c r="J142" s="9" t="s">
        <v>21</v>
      </c>
      <c r="K142" s="90">
        <f>482279.92/1000</f>
        <v>482.27992</v>
      </c>
      <c r="L142" s="1" t="s">
        <v>174</v>
      </c>
      <c r="M142" s="1" t="s">
        <v>40</v>
      </c>
      <c r="N142" s="2" t="s">
        <v>35</v>
      </c>
      <c r="O142" s="1" t="s">
        <v>20</v>
      </c>
      <c r="P142" s="1" t="s">
        <v>171</v>
      </c>
      <c r="Q142" s="2" t="s">
        <v>393</v>
      </c>
    </row>
    <row r="143" spans="1:17" ht="50.1" customHeight="1">
      <c r="A143" s="1">
        <v>228</v>
      </c>
      <c r="B143" s="1" t="s">
        <v>386</v>
      </c>
      <c r="C143" s="1" t="s">
        <v>387</v>
      </c>
      <c r="D143" s="36" t="s">
        <v>388</v>
      </c>
      <c r="E143" s="10" t="s">
        <v>96</v>
      </c>
      <c r="F143" s="109">
        <v>796</v>
      </c>
      <c r="G143" s="1" t="s">
        <v>52</v>
      </c>
      <c r="H143" s="9" t="s">
        <v>34</v>
      </c>
      <c r="I143" s="10">
        <v>71100000000</v>
      </c>
      <c r="J143" s="9" t="s">
        <v>21</v>
      </c>
      <c r="K143" s="90">
        <f>113265.84/1000</f>
        <v>113.26584</v>
      </c>
      <c r="L143" s="1" t="s">
        <v>174</v>
      </c>
      <c r="M143" s="1" t="s">
        <v>40</v>
      </c>
      <c r="N143" s="2" t="s">
        <v>47</v>
      </c>
      <c r="O143" s="1" t="s">
        <v>20</v>
      </c>
      <c r="P143" s="1" t="s">
        <v>171</v>
      </c>
      <c r="Q143" s="2" t="s">
        <v>393</v>
      </c>
    </row>
    <row r="144" spans="1:17" ht="50.1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1:17" ht="50.1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</sheetData>
  <mergeCells count="20">
    <mergeCell ref="Q12:Q13"/>
    <mergeCell ref="L14:O14"/>
    <mergeCell ref="L12:M12"/>
    <mergeCell ref="N12:N13"/>
    <mergeCell ref="O12:O13"/>
    <mergeCell ref="P12:P13"/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2016-12-09T04:23:20Z</dcterms:modified>
</cp:coreProperties>
</file>