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-15" windowWidth="15480" windowHeight="4035" activeTab="1"/>
  </bookViews>
  <sheets>
    <sheet name="Обоснование НМЦК" sheetId="2" r:id="rId1"/>
    <sheet name="Расчет НМЦК" sheetId="1" r:id="rId2"/>
  </sheets>
  <definedNames>
    <definedName name="_xlnm.Print_Area" localSheetId="0">'Обоснование НМЦК'!$A$1:$G$36</definedName>
  </definedNames>
  <calcPr calcId="125725"/>
</workbook>
</file>

<file path=xl/calcChain.xml><?xml version="1.0" encoding="utf-8"?>
<calcChain xmlns="http://schemas.openxmlformats.org/spreadsheetml/2006/main">
  <c r="F20" i="1"/>
  <c r="H20" s="1"/>
  <c r="I20" s="1"/>
  <c r="F18"/>
  <c r="H18" s="1"/>
  <c r="I18" s="1"/>
  <c r="F19"/>
  <c r="H19" s="1"/>
  <c r="I19" s="1"/>
  <c r="F21"/>
  <c r="B21" s="1"/>
  <c r="F17"/>
  <c r="B17" s="1"/>
  <c r="F16"/>
  <c r="H16" s="1"/>
  <c r="I16" s="1"/>
  <c r="B20" l="1"/>
  <c r="H21"/>
  <c r="I21" s="1"/>
  <c r="B19"/>
  <c r="B18"/>
  <c r="H17"/>
  <c r="I17" s="1"/>
  <c r="B16"/>
  <c r="B22" l="1"/>
</calcChain>
</file>

<file path=xl/sharedStrings.xml><?xml version="1.0" encoding="utf-8"?>
<sst xmlns="http://schemas.openxmlformats.org/spreadsheetml/2006/main" count="70" uniqueCount="56">
  <si>
    <t xml:space="preserve">Исполнитель                 </t>
  </si>
  <si>
    <t>(подпись)</t>
  </si>
  <si>
    <t xml:space="preserve">Количество
(объем) </t>
  </si>
  <si>
    <t>Среднее квадратичное отклонение</t>
  </si>
  <si>
    <t>Коэффициент вариации,%</t>
  </si>
  <si>
    <t xml:space="preserve"> Номер поставщика (подрядчика,исполнителя), указанный в таблице</t>
  </si>
  <si>
    <t xml:space="preserve">Начальная (максимальная)  цена </t>
  </si>
  <si>
    <t>Средняя цена</t>
  </si>
  <si>
    <t>Наименование</t>
  </si>
  <si>
    <t>Начальная (максимальная) цена контракта</t>
  </si>
  <si>
    <t>Коэффициент вариации меньше 33 % - совокупность цен принимается однородной</t>
  </si>
  <si>
    <t xml:space="preserve">Информация, 
реквизиты коммерческих предложений
</t>
  </si>
  <si>
    <t>Способ закупки</t>
  </si>
  <si>
    <t>Наименование объекта закупки</t>
  </si>
  <si>
    <t>Цены поставщиков
 (подрядчиков, исполнителей)</t>
  </si>
  <si>
    <t>(Ф.И.О.)</t>
  </si>
  <si>
    <t>Приложение к обоснованию цены контракта</t>
  </si>
  <si>
    <t>Заказчик</t>
  </si>
  <si>
    <t>адрес</t>
  </si>
  <si>
    <t>телефон/факс</t>
  </si>
  <si>
    <t>адрес электронной почты</t>
  </si>
  <si>
    <t>Обоснование начальной (максимальной) цены контракта</t>
  </si>
  <si>
    <t>Основные характеристики объекта закупки</t>
  </si>
  <si>
    <t>НМЦК</t>
  </si>
  <si>
    <t>Расчет НМЦК</t>
  </si>
  <si>
    <t xml:space="preserve">Дата подготовки обоснования НМЦК </t>
  </si>
  <si>
    <t>(подпись/расшифровка подписи)</t>
  </si>
  <si>
    <t>Используемый метод определения цены контракта с обоснованием:</t>
  </si>
  <si>
    <t>Таблица расчета обоснования начальной (максимальной ) цены контракта</t>
  </si>
  <si>
    <t>электронный аукцион</t>
  </si>
  <si>
    <t>Приложение 1</t>
  </si>
  <si>
    <t>ЛГ МУП "УТВиВ"</t>
  </si>
  <si>
    <t>"___" ___________ 2017 г.</t>
  </si>
  <si>
    <t>Л.А. Иванова</t>
  </si>
  <si>
    <t>Начальник          ОМТС</t>
  </si>
  <si>
    <t xml:space="preserve"> </t>
  </si>
  <si>
    <t xml:space="preserve">                                Л.А. Иванова</t>
  </si>
  <si>
    <t>Ответственные должностные лица:</t>
  </si>
  <si>
    <t>Согласно  Технического задания.                                            Приложение №2.</t>
  </si>
  <si>
    <t>Коммерческие предложения</t>
  </si>
  <si>
    <t>8(34638)77-600 (80-135)</t>
  </si>
  <si>
    <t>Зам. директора по общим вопросам</t>
  </si>
  <si>
    <t xml:space="preserve">                                А.В. Вержиковский</t>
  </si>
  <si>
    <t>628449, РФ, Тюменская область, Сургутский район, город Лянтор, ул. Магистральная, строение 14</t>
  </si>
  <si>
    <t>e-mail@lgutviv.ru</t>
  </si>
  <si>
    <t>Счётчик электроэнергии Меркурий-234 ART-03P 3x230/400В 5 (10)А</t>
  </si>
  <si>
    <t>Трансформатор тока ТТЭ-А-150/5А Color (номинальный ток 150А, со встроенной шиной)</t>
  </si>
  <si>
    <t>Трансформатор тока ТТЭ-А-100/5А Color (номинальный ток 100А, со встроенной шиной)</t>
  </si>
  <si>
    <t>Фотодатчик ФЭСП-2Р</t>
  </si>
  <si>
    <t>Измеритель-регулятор технологический ИРТ-5922 RS232</t>
  </si>
  <si>
    <t>вх. №994 от 26.04.2017г.</t>
  </si>
  <si>
    <t>вх. №995 от 26.04.2017г.</t>
  </si>
  <si>
    <t>вх. №996 от 26.04.2017г.</t>
  </si>
  <si>
    <t xml:space="preserve">Поставка узлов учёта электроэнергии и оборудования КИПиА. </t>
  </si>
  <si>
    <t xml:space="preserve"> 232929 рублей 52 копейки (Двести тридцать две тысячи девятьсот двадцать девять рублей 52 копейки)</t>
  </si>
  <si>
    <t>Счётчик электроэнергии Меркурий-234 ART-02P 3x230/400В 5 (100)А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</si>
</sst>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76">
    <xf numFmtId="0" fontId="0" fillId="0" borderId="0" xfId="0"/>
    <xf numFmtId="0" fontId="1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1" fillId="0" borderId="0" xfId="0" applyFont="1" applyAlignment="1"/>
    <xf numFmtId="0" fontId="3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5" fillId="0" borderId="0" xfId="0" applyFont="1"/>
    <xf numFmtId="0" fontId="1" fillId="0" borderId="0" xfId="0" applyFont="1" applyBorder="1" applyAlignment="1"/>
    <xf numFmtId="0" fontId="5" fillId="0" borderId="1" xfId="0" applyFont="1" applyBorder="1"/>
    <xf numFmtId="0" fontId="1" fillId="0" borderId="0" xfId="0" applyFont="1"/>
    <xf numFmtId="0" fontId="1" fillId="0" borderId="0" xfId="0" applyFont="1" applyBorder="1" applyAlignment="1">
      <alignment horizontal="center"/>
    </xf>
    <xf numFmtId="4" fontId="3" fillId="2" borderId="2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top" wrapText="1"/>
    </xf>
    <xf numFmtId="2" fontId="2" fillId="0" borderId="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horizontal="right" vertical="top" wrapText="1"/>
    </xf>
    <xf numFmtId="0" fontId="6" fillId="0" borderId="2" xfId="0" applyFont="1" applyBorder="1" applyAlignment="1">
      <alignment horizontal="left" vertical="center" wrapText="1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4" fillId="0" borderId="0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13" fillId="0" borderId="2" xfId="0" applyFont="1" applyBorder="1" applyAlignment="1">
      <alignment vertical="top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right" vertical="center" wrapText="1"/>
    </xf>
    <xf numFmtId="0" fontId="7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top" wrapText="1"/>
    </xf>
    <xf numFmtId="0" fontId="11" fillId="0" borderId="2" xfId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3" fillId="0" borderId="8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-mail@lgutviv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L35"/>
  <sheetViews>
    <sheetView zoomScaleNormal="100" zoomScaleSheetLayoutView="100" workbookViewId="0">
      <selection activeCell="J19" sqref="J19"/>
    </sheetView>
  </sheetViews>
  <sheetFormatPr defaultRowHeight="15"/>
  <cols>
    <col min="1" max="1" width="43.42578125" customWidth="1"/>
    <col min="7" max="7" width="9.42578125" customWidth="1"/>
  </cols>
  <sheetData>
    <row r="1" spans="1:11" ht="18.600000000000001" customHeight="1">
      <c r="E1" s="49" t="s">
        <v>30</v>
      </c>
      <c r="F1" s="49"/>
      <c r="G1" s="49"/>
    </row>
    <row r="3" spans="1:11" ht="15.75">
      <c r="A3" s="22" t="s">
        <v>17</v>
      </c>
      <c r="B3" s="57" t="s">
        <v>31</v>
      </c>
      <c r="C3" s="57"/>
      <c r="D3" s="57"/>
      <c r="E3" s="57"/>
      <c r="F3" s="57"/>
      <c r="G3" s="57"/>
    </row>
    <row r="4" spans="1:11" ht="45" customHeight="1">
      <c r="A4" s="22" t="s">
        <v>18</v>
      </c>
      <c r="B4" s="57" t="s">
        <v>43</v>
      </c>
      <c r="C4" s="57"/>
      <c r="D4" s="57"/>
      <c r="E4" s="57"/>
      <c r="F4" s="57"/>
      <c r="G4" s="57"/>
    </row>
    <row r="5" spans="1:11" ht="15.75">
      <c r="A5" s="22" t="s">
        <v>19</v>
      </c>
      <c r="B5" s="48" t="s">
        <v>40</v>
      </c>
      <c r="C5" s="48"/>
      <c r="D5" s="48"/>
      <c r="E5" s="48"/>
      <c r="F5" s="48"/>
      <c r="G5" s="48"/>
    </row>
    <row r="6" spans="1:11" ht="15.75">
      <c r="A6" s="22" t="s">
        <v>20</v>
      </c>
      <c r="B6" s="58" t="s">
        <v>44</v>
      </c>
      <c r="C6" s="48"/>
      <c r="D6" s="48"/>
      <c r="E6" s="48"/>
      <c r="F6" s="48"/>
      <c r="G6" s="48"/>
    </row>
    <row r="7" spans="1:11" ht="16.5">
      <c r="A7" s="17"/>
    </row>
    <row r="8" spans="1:11" ht="16.5">
      <c r="A8" s="17"/>
    </row>
    <row r="9" spans="1:11" ht="24.6" customHeight="1">
      <c r="A9" s="50" t="s">
        <v>21</v>
      </c>
      <c r="B9" s="50"/>
      <c r="C9" s="50"/>
      <c r="D9" s="50"/>
      <c r="E9" s="50"/>
      <c r="F9" s="50"/>
      <c r="G9" s="50"/>
    </row>
    <row r="10" spans="1:11" ht="14.25" customHeight="1">
      <c r="A10" s="17"/>
    </row>
    <row r="11" spans="1:11" ht="36" customHeight="1">
      <c r="A11" s="52" t="s">
        <v>53</v>
      </c>
      <c r="B11" s="52"/>
      <c r="C11" s="52"/>
      <c r="D11" s="52"/>
      <c r="E11" s="52"/>
      <c r="F11" s="52"/>
      <c r="G11" s="52"/>
    </row>
    <row r="12" spans="1:11">
      <c r="A12" s="51" t="s">
        <v>13</v>
      </c>
      <c r="B12" s="51"/>
      <c r="C12" s="51"/>
      <c r="D12" s="51"/>
      <c r="E12" s="51"/>
      <c r="F12" s="51"/>
      <c r="G12" s="51"/>
    </row>
    <row r="13" spans="1:11">
      <c r="A13" s="18"/>
    </row>
    <row r="14" spans="1:11">
      <c r="A14" s="18"/>
    </row>
    <row r="15" spans="1:11" ht="96" customHeight="1">
      <c r="A15" s="23" t="s">
        <v>22</v>
      </c>
      <c r="B15" s="53" t="s">
        <v>38</v>
      </c>
      <c r="C15" s="54"/>
      <c r="D15" s="54"/>
      <c r="E15" s="54"/>
      <c r="F15" s="54"/>
      <c r="G15" s="55"/>
      <c r="J15" t="s">
        <v>35</v>
      </c>
      <c r="K15" t="s">
        <v>35</v>
      </c>
    </row>
    <row r="16" spans="1:11" ht="31.15" customHeight="1">
      <c r="A16" s="56" t="s">
        <v>27</v>
      </c>
      <c r="B16" s="48" t="s">
        <v>39</v>
      </c>
      <c r="C16" s="48"/>
      <c r="D16" s="48"/>
      <c r="E16" s="48"/>
      <c r="F16" s="48"/>
      <c r="G16" s="48"/>
    </row>
    <row r="17" spans="1:12" ht="15" customHeight="1">
      <c r="A17" s="56"/>
      <c r="B17" s="48"/>
      <c r="C17" s="48"/>
      <c r="D17" s="48"/>
      <c r="E17" s="48"/>
      <c r="F17" s="48"/>
      <c r="G17" s="48"/>
    </row>
    <row r="18" spans="1:12" ht="32.25" customHeight="1">
      <c r="A18" s="23" t="s">
        <v>23</v>
      </c>
      <c r="B18" s="59" t="s">
        <v>54</v>
      </c>
      <c r="C18" s="59"/>
      <c r="D18" s="59"/>
      <c r="E18" s="59"/>
      <c r="F18" s="59"/>
      <c r="G18" s="59"/>
      <c r="L18" t="s">
        <v>35</v>
      </c>
    </row>
    <row r="19" spans="1:12" ht="52.5" customHeight="1">
      <c r="A19" s="23" t="s">
        <v>24</v>
      </c>
      <c r="B19" s="47" t="s">
        <v>28</v>
      </c>
      <c r="C19" s="47"/>
      <c r="D19" s="47"/>
      <c r="E19" s="47"/>
      <c r="F19" s="47"/>
      <c r="G19" s="47"/>
      <c r="H19" s="36"/>
      <c r="I19" s="36"/>
      <c r="J19" s="36"/>
    </row>
    <row r="20" spans="1:12" ht="21.6" customHeight="1">
      <c r="A20" s="23" t="s">
        <v>25</v>
      </c>
      <c r="B20" s="48"/>
      <c r="C20" s="48"/>
      <c r="D20" s="48"/>
      <c r="E20" s="48"/>
      <c r="F20" s="48"/>
      <c r="G20" s="48"/>
    </row>
    <row r="21" spans="1:12" ht="21.6" customHeight="1">
      <c r="A21" s="29"/>
      <c r="B21" s="30"/>
      <c r="C21" s="30"/>
      <c r="D21" s="30"/>
      <c r="E21" s="30"/>
      <c r="F21" s="30"/>
      <c r="G21" s="30"/>
    </row>
    <row r="22" spans="1:12" ht="15.75">
      <c r="A22" s="19"/>
    </row>
    <row r="23" spans="1:12" ht="15.75">
      <c r="A23" s="27" t="s">
        <v>37</v>
      </c>
    </row>
    <row r="24" spans="1:12" ht="15.75">
      <c r="A24" s="27"/>
    </row>
    <row r="25" spans="1:12" ht="15" customHeight="1">
      <c r="A25" s="9" t="s">
        <v>41</v>
      </c>
      <c r="D25" t="s">
        <v>35</v>
      </c>
    </row>
    <row r="26" spans="1:12" ht="13.5" customHeight="1">
      <c r="A26" s="28" t="s">
        <v>42</v>
      </c>
      <c r="B26" s="20"/>
      <c r="C26" s="26"/>
      <c r="D26" s="21"/>
    </row>
    <row r="27" spans="1:12">
      <c r="A27" s="25" t="s">
        <v>26</v>
      </c>
      <c r="B27" s="24"/>
      <c r="C27" s="24" t="s">
        <v>35</v>
      </c>
      <c r="D27" s="24"/>
    </row>
    <row r="28" spans="1:12" ht="12.75" customHeight="1">
      <c r="A28" s="37" t="s">
        <v>32</v>
      </c>
    </row>
    <row r="29" spans="1:12" ht="12.75" customHeight="1">
      <c r="A29" s="37"/>
    </row>
    <row r="30" spans="1:12" ht="15" customHeight="1">
      <c r="A30" s="9" t="s">
        <v>34</v>
      </c>
      <c r="D30" t="s">
        <v>35</v>
      </c>
    </row>
    <row r="31" spans="1:12" ht="13.5" customHeight="1">
      <c r="A31" s="28" t="s">
        <v>36</v>
      </c>
      <c r="B31" s="20"/>
      <c r="C31" s="26"/>
      <c r="D31" s="21"/>
    </row>
    <row r="32" spans="1:12">
      <c r="A32" s="25" t="s">
        <v>26</v>
      </c>
      <c r="B32" s="24"/>
      <c r="C32" s="24" t="s">
        <v>35</v>
      </c>
      <c r="D32" s="24"/>
    </row>
    <row r="33" spans="1:3" ht="12.75" customHeight="1">
      <c r="A33" s="37" t="s">
        <v>32</v>
      </c>
    </row>
    <row r="35" spans="1:3">
      <c r="C35" t="s">
        <v>35</v>
      </c>
    </row>
  </sheetData>
  <mergeCells count="14">
    <mergeCell ref="B19:G19"/>
    <mergeCell ref="B20:G20"/>
    <mergeCell ref="E1:G1"/>
    <mergeCell ref="A9:G9"/>
    <mergeCell ref="A12:G12"/>
    <mergeCell ref="A11:G11"/>
    <mergeCell ref="B15:G15"/>
    <mergeCell ref="A16:A17"/>
    <mergeCell ref="B16:G17"/>
    <mergeCell ref="B3:G3"/>
    <mergeCell ref="B4:G4"/>
    <mergeCell ref="B5:G5"/>
    <mergeCell ref="B6:G6"/>
    <mergeCell ref="B18:G18"/>
  </mergeCells>
  <hyperlinks>
    <hyperlink ref="B6" r:id="rId1"/>
  </hyperlinks>
  <pageMargins left="0.7" right="0.5" top="0.75" bottom="0.75" header="0.3" footer="0.3"/>
  <pageSetup paperSize="9" scale="9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N26"/>
  <sheetViews>
    <sheetView tabSelected="1" workbookViewId="0">
      <selection activeCell="A19" sqref="A19"/>
    </sheetView>
  </sheetViews>
  <sheetFormatPr defaultRowHeight="15"/>
  <cols>
    <col min="1" max="1" width="32.5703125" customWidth="1"/>
    <col min="2" max="2" width="14.5703125" customWidth="1"/>
    <col min="3" max="3" width="11.85546875" customWidth="1"/>
    <col min="4" max="4" width="12.28515625" customWidth="1"/>
    <col min="5" max="5" width="12" customWidth="1"/>
    <col min="6" max="6" width="12.7109375" customWidth="1"/>
    <col min="7" max="7" width="10.85546875" customWidth="1"/>
    <col min="8" max="8" width="12.7109375" customWidth="1"/>
    <col min="9" max="9" width="14.5703125" customWidth="1"/>
    <col min="11" max="11" width="27.42578125" customWidth="1"/>
  </cols>
  <sheetData>
    <row r="1" spans="1:14" ht="6" customHeight="1"/>
    <row r="2" spans="1:14" ht="18" customHeight="1">
      <c r="A2" s="6"/>
      <c r="B2" s="6"/>
      <c r="C2" s="6"/>
      <c r="D2" s="6"/>
      <c r="E2" s="6"/>
      <c r="F2" s="6"/>
      <c r="G2" s="6"/>
      <c r="H2" s="6"/>
      <c r="I2" s="16" t="s">
        <v>16</v>
      </c>
      <c r="K2" s="6"/>
      <c r="L2" s="6"/>
      <c r="M2" s="6"/>
      <c r="N2" s="6"/>
    </row>
    <row r="3" spans="1:14" ht="21.75" customHeight="1">
      <c r="A3" s="72" t="s">
        <v>28</v>
      </c>
      <c r="B3" s="72"/>
      <c r="C3" s="72"/>
      <c r="D3" s="72"/>
      <c r="E3" s="72"/>
      <c r="F3" s="72"/>
      <c r="G3" s="72"/>
      <c r="H3" s="72"/>
      <c r="I3" s="72"/>
      <c r="J3" s="6"/>
      <c r="K3" s="6"/>
      <c r="L3" s="6"/>
      <c r="M3" s="6"/>
      <c r="N3" s="6"/>
    </row>
    <row r="4" spans="1:14" ht="30" customHeight="1">
      <c r="A4" s="46" t="s">
        <v>13</v>
      </c>
      <c r="B4" s="3"/>
      <c r="C4" s="73" t="s">
        <v>53</v>
      </c>
      <c r="D4" s="73"/>
      <c r="E4" s="73"/>
      <c r="F4" s="73"/>
      <c r="G4" s="73"/>
      <c r="H4" s="73"/>
      <c r="I4" s="73"/>
      <c r="J4" s="6"/>
      <c r="K4" s="6"/>
      <c r="L4" s="6"/>
      <c r="M4" s="6"/>
      <c r="N4" s="6"/>
    </row>
    <row r="5" spans="1:14" ht="9" customHeight="1">
      <c r="A5" s="3"/>
      <c r="B5" s="3"/>
      <c r="C5" s="6"/>
      <c r="D5" s="9"/>
      <c r="E5" s="9"/>
      <c r="F5" s="9"/>
      <c r="G5" s="6"/>
      <c r="H5" s="6"/>
      <c r="I5" s="6"/>
      <c r="J5" s="6"/>
      <c r="K5" s="6"/>
      <c r="L5" s="6"/>
      <c r="M5" s="6"/>
      <c r="N5" s="6"/>
    </row>
    <row r="6" spans="1:14" ht="15.75">
      <c r="A6" s="3" t="s">
        <v>12</v>
      </c>
      <c r="B6" s="3"/>
      <c r="C6" s="74" t="s">
        <v>29</v>
      </c>
      <c r="D6" s="74"/>
      <c r="E6" s="74"/>
      <c r="F6" s="74"/>
      <c r="G6" s="7"/>
      <c r="H6" s="7"/>
      <c r="I6" s="7"/>
      <c r="J6" s="6"/>
      <c r="K6" s="6" t="s">
        <v>35</v>
      </c>
      <c r="L6" s="6"/>
      <c r="M6" s="6"/>
      <c r="N6" s="6"/>
    </row>
    <row r="7" spans="1:14" ht="15.75">
      <c r="A7" s="3"/>
      <c r="B7" s="3"/>
      <c r="C7" s="3"/>
      <c r="D7" s="10"/>
      <c r="E7" s="10"/>
      <c r="F7" s="10"/>
      <c r="G7" s="7" t="s">
        <v>35</v>
      </c>
      <c r="H7" s="7"/>
      <c r="I7" s="7"/>
      <c r="J7" s="6"/>
      <c r="K7" s="6"/>
      <c r="L7" s="6"/>
      <c r="M7" s="6"/>
      <c r="N7" s="6"/>
    </row>
    <row r="8" spans="1:14" ht="40.5" customHeight="1">
      <c r="A8" s="35" t="s">
        <v>5</v>
      </c>
      <c r="B8" s="66" t="s">
        <v>11</v>
      </c>
      <c r="C8" s="67"/>
      <c r="D8" s="67"/>
      <c r="E8" s="75"/>
      <c r="F8" s="6"/>
      <c r="G8" s="6"/>
      <c r="H8" s="6"/>
      <c r="I8" s="6"/>
    </row>
    <row r="9" spans="1:14">
      <c r="A9" s="31">
        <v>1</v>
      </c>
      <c r="B9" s="68" t="s">
        <v>50</v>
      </c>
      <c r="C9" s="69"/>
      <c r="D9" s="69"/>
      <c r="E9" s="70"/>
      <c r="F9" s="6"/>
      <c r="G9" s="6"/>
      <c r="H9" s="6"/>
      <c r="I9" s="6"/>
    </row>
    <row r="10" spans="1:14" ht="15" customHeight="1">
      <c r="A10" s="31">
        <v>2</v>
      </c>
      <c r="B10" s="68" t="s">
        <v>51</v>
      </c>
      <c r="C10" s="69"/>
      <c r="D10" s="69"/>
      <c r="E10" s="70"/>
      <c r="F10" s="6"/>
      <c r="G10" s="6"/>
      <c r="H10" s="6"/>
      <c r="I10" s="6"/>
    </row>
    <row r="11" spans="1:14" ht="15" customHeight="1">
      <c r="A11" s="31">
        <v>3</v>
      </c>
      <c r="B11" s="68" t="s">
        <v>52</v>
      </c>
      <c r="C11" s="69"/>
      <c r="D11" s="69"/>
      <c r="E11" s="70"/>
      <c r="F11" s="6"/>
      <c r="G11" s="6"/>
      <c r="H11" s="6"/>
      <c r="I11" s="6"/>
    </row>
    <row r="12" spans="1:14" ht="9.75" customHeight="1">
      <c r="A12" s="3"/>
      <c r="B12" s="3"/>
      <c r="C12" s="3"/>
      <c r="D12" s="10"/>
      <c r="E12" s="10"/>
      <c r="F12" s="10"/>
      <c r="G12" s="7"/>
      <c r="H12" s="7"/>
      <c r="I12" s="7"/>
      <c r="J12" s="6"/>
      <c r="K12" s="6"/>
      <c r="L12" s="6"/>
      <c r="M12" s="6"/>
      <c r="N12" s="6"/>
    </row>
    <row r="13" spans="1:14" ht="9.75" customHeight="1">
      <c r="A13" s="1"/>
      <c r="B13" s="1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25.5" customHeight="1">
      <c r="A14" s="61" t="s">
        <v>8</v>
      </c>
      <c r="B14" s="61" t="s">
        <v>6</v>
      </c>
      <c r="C14" s="66" t="s">
        <v>14</v>
      </c>
      <c r="D14" s="67"/>
      <c r="E14" s="67"/>
      <c r="F14" s="61" t="s">
        <v>7</v>
      </c>
      <c r="G14" s="61" t="s">
        <v>2</v>
      </c>
      <c r="H14" s="63" t="s">
        <v>3</v>
      </c>
      <c r="I14" s="61" t="s">
        <v>4</v>
      </c>
      <c r="J14" s="6"/>
      <c r="K14" s="6"/>
      <c r="L14" s="6"/>
      <c r="M14" s="6"/>
      <c r="N14" s="6"/>
    </row>
    <row r="15" spans="1:14">
      <c r="A15" s="71"/>
      <c r="B15" s="62"/>
      <c r="C15" s="4">
        <v>1</v>
      </c>
      <c r="D15" s="4">
        <v>2</v>
      </c>
      <c r="E15" s="4">
        <v>3</v>
      </c>
      <c r="F15" s="62"/>
      <c r="G15" s="62"/>
      <c r="H15" s="64"/>
      <c r="I15" s="62"/>
      <c r="J15" s="6"/>
      <c r="K15" s="6"/>
      <c r="L15" s="6"/>
      <c r="M15" s="6"/>
      <c r="N15" s="6"/>
    </row>
    <row r="16" spans="1:14" ht="24.75" customHeight="1">
      <c r="A16" s="39" t="s">
        <v>48</v>
      </c>
      <c r="B16" s="43">
        <f>F16*G16</f>
        <v>43797.26</v>
      </c>
      <c r="C16" s="42">
        <v>19795.68</v>
      </c>
      <c r="D16" s="42">
        <v>20225.2</v>
      </c>
      <c r="E16" s="42">
        <v>25675</v>
      </c>
      <c r="F16" s="44">
        <f>ROUND((C16+D16+E16)/3,2)</f>
        <v>21898.63</v>
      </c>
      <c r="G16" s="45">
        <v>2</v>
      </c>
      <c r="H16" s="44">
        <f>SQRT(((C16-F16)*(C16-F16)+(D16-F16)*(D16-F16)+(E16-F16)*(E16-F16))/(3-1))</f>
        <v>3277.4789888189975</v>
      </c>
      <c r="I16" s="44">
        <f>(H16/F16)*100</f>
        <v>14.966593749558751</v>
      </c>
      <c r="J16" s="6"/>
      <c r="K16" s="6"/>
      <c r="L16" s="6"/>
      <c r="M16" s="6"/>
      <c r="N16" s="6"/>
    </row>
    <row r="17" spans="1:14" ht="30.75" customHeight="1">
      <c r="A17" s="38" t="s">
        <v>49</v>
      </c>
      <c r="B17" s="43">
        <f t="shared" ref="B17:B21" si="0">F17*G17</f>
        <v>136731.29999999999</v>
      </c>
      <c r="C17" s="42">
        <v>41134.800000000003</v>
      </c>
      <c r="D17" s="42">
        <v>42303</v>
      </c>
      <c r="E17" s="42">
        <v>53293.5</v>
      </c>
      <c r="F17" s="44">
        <f t="shared" ref="F17:F21" si="1">ROUND((C17+D17+E17)/3,2)</f>
        <v>45577.1</v>
      </c>
      <c r="G17" s="45">
        <v>3</v>
      </c>
      <c r="H17" s="44">
        <f t="shared" ref="H17:H21" si="2">SQRT(((C17-F17)*(C17-F17)+(D17-F17)*(D17-F17)+(E17-F17)*(E17-F17))/(3-1))</f>
        <v>6708.0768130664683</v>
      </c>
      <c r="I17" s="44">
        <f t="shared" ref="I17:I21" si="3">(H17/F17)*100</f>
        <v>14.718086085043735</v>
      </c>
      <c r="J17" s="6"/>
      <c r="K17" s="6"/>
      <c r="L17" s="6"/>
      <c r="M17" s="6"/>
      <c r="N17" s="6"/>
    </row>
    <row r="18" spans="1:14" ht="30.75" customHeight="1">
      <c r="A18" s="41" t="s">
        <v>45</v>
      </c>
      <c r="B18" s="43">
        <f t="shared" si="0"/>
        <v>24822.659999999996</v>
      </c>
      <c r="C18" s="42">
        <v>7461.14</v>
      </c>
      <c r="D18" s="42">
        <v>7670</v>
      </c>
      <c r="E18" s="42">
        <v>9691.51</v>
      </c>
      <c r="F18" s="44">
        <f t="shared" si="1"/>
        <v>8274.2199999999993</v>
      </c>
      <c r="G18" s="45">
        <v>3</v>
      </c>
      <c r="H18" s="44">
        <f t="shared" si="2"/>
        <v>1231.8465486618047</v>
      </c>
      <c r="I18" s="44">
        <f t="shared" si="3"/>
        <v>14.887766443988736</v>
      </c>
      <c r="J18" s="6"/>
      <c r="K18" s="6"/>
      <c r="L18" s="6"/>
      <c r="M18" s="6"/>
      <c r="N18" s="6"/>
    </row>
    <row r="19" spans="1:14" ht="30" customHeight="1">
      <c r="A19" s="41" t="s">
        <v>55</v>
      </c>
      <c r="B19" s="43">
        <f t="shared" si="0"/>
        <v>16548.439999999999</v>
      </c>
      <c r="C19" s="42">
        <v>7461.14</v>
      </c>
      <c r="D19" s="42">
        <v>7670</v>
      </c>
      <c r="E19" s="42">
        <v>9691.51</v>
      </c>
      <c r="F19" s="44">
        <f t="shared" si="1"/>
        <v>8274.2199999999993</v>
      </c>
      <c r="G19" s="45">
        <v>2</v>
      </c>
      <c r="H19" s="44">
        <f t="shared" si="2"/>
        <v>1231.8465486618047</v>
      </c>
      <c r="I19" s="44">
        <f t="shared" si="3"/>
        <v>14.887766443988736</v>
      </c>
      <c r="J19" s="6"/>
      <c r="K19" s="6"/>
      <c r="L19" s="6"/>
      <c r="M19" s="6"/>
      <c r="N19" s="6"/>
    </row>
    <row r="20" spans="1:14" ht="40.5" customHeight="1">
      <c r="A20" s="41" t="s">
        <v>47</v>
      </c>
      <c r="B20" s="43">
        <f t="shared" ref="B20" si="4">F20*G20</f>
        <v>7353.24</v>
      </c>
      <c r="C20" s="42">
        <v>1096.22</v>
      </c>
      <c r="D20" s="42">
        <v>1215.4000000000001</v>
      </c>
      <c r="E20" s="42">
        <v>1365</v>
      </c>
      <c r="F20" s="44">
        <f t="shared" ref="F20" si="5">ROUND((C20+D20+E20)/3,2)</f>
        <v>1225.54</v>
      </c>
      <c r="G20" s="45">
        <v>6</v>
      </c>
      <c r="H20" s="44">
        <f t="shared" ref="H20" si="6">SQRT(((C20-F20)*(C20-F20)+(D20-F20)*(D20-F20)+(E20-F20)*(E20-F20))/(3-1))</f>
        <v>134.67660078870418</v>
      </c>
      <c r="I20" s="44">
        <f t="shared" ref="I20" si="7">(H20/F20)*100</f>
        <v>10.989164024732297</v>
      </c>
      <c r="J20" s="6"/>
      <c r="K20" s="6"/>
      <c r="L20" s="6"/>
      <c r="M20" s="6"/>
      <c r="N20" s="6"/>
    </row>
    <row r="21" spans="1:14" ht="40.5" customHeight="1">
      <c r="A21" s="41" t="s">
        <v>46</v>
      </c>
      <c r="B21" s="43">
        <f t="shared" si="0"/>
        <v>3676.62</v>
      </c>
      <c r="C21" s="42">
        <v>1096.22</v>
      </c>
      <c r="D21" s="42">
        <v>1215.4000000000001</v>
      </c>
      <c r="E21" s="42">
        <v>1365</v>
      </c>
      <c r="F21" s="44">
        <f t="shared" si="1"/>
        <v>1225.54</v>
      </c>
      <c r="G21" s="45">
        <v>3</v>
      </c>
      <c r="H21" s="44">
        <f t="shared" si="2"/>
        <v>134.67660078870418</v>
      </c>
      <c r="I21" s="44">
        <f t="shared" si="3"/>
        <v>10.989164024732297</v>
      </c>
      <c r="J21" s="6"/>
      <c r="K21" s="6"/>
      <c r="L21" s="6"/>
      <c r="M21" s="6"/>
      <c r="N21" s="6"/>
    </row>
    <row r="22" spans="1:14" ht="32.450000000000003" customHeight="1">
      <c r="A22" s="40" t="s">
        <v>9</v>
      </c>
      <c r="B22" s="11">
        <f>SUM(B16:B21)</f>
        <v>232929.52</v>
      </c>
      <c r="C22" s="13"/>
      <c r="D22" s="14"/>
      <c r="E22" s="14"/>
      <c r="F22" s="15"/>
      <c r="G22" s="14"/>
      <c r="H22" s="15"/>
      <c r="I22" s="15"/>
      <c r="J22" s="6"/>
      <c r="K22" s="6"/>
      <c r="L22" s="6"/>
      <c r="M22" s="6"/>
      <c r="N22" s="6"/>
    </row>
    <row r="23" spans="1:14" ht="21" customHeight="1">
      <c r="A23" s="33" t="s">
        <v>10</v>
      </c>
      <c r="B23" s="33"/>
      <c r="C23" s="33"/>
      <c r="D23" s="33"/>
      <c r="E23" s="33"/>
      <c r="F23" s="33"/>
      <c r="G23" s="33"/>
      <c r="H23" s="6"/>
      <c r="I23" s="6"/>
      <c r="J23" s="6"/>
    </row>
    <row r="24" spans="1:14" ht="18.75" customHeight="1">
      <c r="A24" s="2"/>
      <c r="B24" s="2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26.25" customHeight="1">
      <c r="A25" s="5" t="s">
        <v>0</v>
      </c>
      <c r="B25" s="8"/>
      <c r="D25" s="65" t="s">
        <v>33</v>
      </c>
      <c r="E25" s="65"/>
      <c r="F25" s="32"/>
      <c r="G25" s="32"/>
      <c r="H25" s="32"/>
      <c r="I25" s="6"/>
      <c r="J25" s="6"/>
      <c r="K25" s="6"/>
      <c r="L25" s="6"/>
      <c r="M25" s="6"/>
    </row>
    <row r="26" spans="1:14">
      <c r="A26" s="5"/>
      <c r="B26" s="12" t="s">
        <v>1</v>
      </c>
      <c r="D26" s="60" t="s">
        <v>15</v>
      </c>
      <c r="E26" s="60"/>
      <c r="F26" s="34"/>
      <c r="G26" s="34"/>
      <c r="H26" s="34"/>
      <c r="I26" s="6"/>
      <c r="J26" s="6"/>
      <c r="K26" s="6"/>
      <c r="L26" s="6"/>
      <c r="M26" s="6"/>
    </row>
  </sheetData>
  <mergeCells count="16">
    <mergeCell ref="B10:E10"/>
    <mergeCell ref="B11:E11"/>
    <mergeCell ref="A14:A15"/>
    <mergeCell ref="B14:B15"/>
    <mergeCell ref="A3:I3"/>
    <mergeCell ref="C4:I4"/>
    <mergeCell ref="C6:F6"/>
    <mergeCell ref="B8:E8"/>
    <mergeCell ref="B9:E9"/>
    <mergeCell ref="D26:E26"/>
    <mergeCell ref="F14:F15"/>
    <mergeCell ref="G14:G15"/>
    <mergeCell ref="H14:H15"/>
    <mergeCell ref="I14:I15"/>
    <mergeCell ref="D25:E25"/>
    <mergeCell ref="C14:E14"/>
  </mergeCells>
  <pageMargins left="0.38" right="0.19" top="0.3" bottom="0.19" header="0.17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Обоснование НМЦК</vt:lpstr>
      <vt:lpstr>Расчет НМЦК</vt:lpstr>
      <vt:lpstr>'Обоснование НМЦК'!Область_печати</vt:lpstr>
    </vt:vector>
  </TitlesOfParts>
  <Company>adm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_BarievaZH</dc:creator>
  <cp:lastModifiedBy>omts00</cp:lastModifiedBy>
  <cp:lastPrinted>2017-04-26T09:03:19Z</cp:lastPrinted>
  <dcterms:created xsi:type="dcterms:W3CDTF">2012-04-12T10:06:00Z</dcterms:created>
  <dcterms:modified xsi:type="dcterms:W3CDTF">2017-04-26T09:48:22Z</dcterms:modified>
</cp:coreProperties>
</file>