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5480" windowHeight="4035"/>
  </bookViews>
  <sheets>
    <sheet name="Обоснование НМЦК" sheetId="2" r:id="rId1"/>
    <sheet name="Расчет НМЦК" sheetId="1" r:id="rId2"/>
  </sheets>
  <definedNames>
    <definedName name="_xlnm.Print_Area" localSheetId="0">'Обоснование НМЦК'!#REF!</definedName>
  </definedNames>
  <calcPr calcId="125725"/>
</workbook>
</file>

<file path=xl/calcChain.xml><?xml version="1.0" encoding="utf-8"?>
<calcChain xmlns="http://schemas.openxmlformats.org/spreadsheetml/2006/main">
  <c r="F32" i="1"/>
  <c r="H32" s="1"/>
  <c r="I32" s="1"/>
  <c r="F31"/>
  <c r="H31" s="1"/>
  <c r="I31" s="1"/>
  <c r="F30"/>
  <c r="H30" s="1"/>
  <c r="I30" s="1"/>
  <c r="F29"/>
  <c r="H29" s="1"/>
  <c r="I29" s="1"/>
  <c r="F28"/>
  <c r="H28" s="1"/>
  <c r="I28" s="1"/>
  <c r="F27"/>
  <c r="H27" s="1"/>
  <c r="I27" s="1"/>
  <c r="B28"/>
  <c r="F19"/>
  <c r="B19" s="1"/>
  <c r="F20"/>
  <c r="B20" s="1"/>
  <c r="F21"/>
  <c r="B21" s="1"/>
  <c r="F22"/>
  <c r="B22" s="1"/>
  <c r="F23"/>
  <c r="B23" s="1"/>
  <c r="F24"/>
  <c r="B24" s="1"/>
  <c r="F25"/>
  <c r="B25" s="1"/>
  <c r="F26"/>
  <c r="B26" s="1"/>
  <c r="F33"/>
  <c r="B33" s="1"/>
  <c r="H19"/>
  <c r="I19" s="1"/>
  <c r="F18"/>
  <c r="H18" s="1"/>
  <c r="I18" s="1"/>
  <c r="H33" l="1"/>
  <c r="I33" s="1"/>
  <c r="B32"/>
  <c r="B31"/>
  <c r="B30"/>
  <c r="B29"/>
  <c r="B27"/>
  <c r="H26"/>
  <c r="I26" s="1"/>
  <c r="H25"/>
  <c r="I25" s="1"/>
  <c r="H24"/>
  <c r="I24" s="1"/>
  <c r="H23"/>
  <c r="I23" s="1"/>
  <c r="H22"/>
  <c r="I22" s="1"/>
  <c r="H21"/>
  <c r="I21" s="1"/>
  <c r="H20"/>
  <c r="I20" s="1"/>
  <c r="B18"/>
  <c r="B34" l="1"/>
</calcChain>
</file>

<file path=xl/sharedStrings.xml><?xml version="1.0" encoding="utf-8"?>
<sst xmlns="http://schemas.openxmlformats.org/spreadsheetml/2006/main" count="75" uniqueCount="66">
  <si>
    <t xml:space="preserve">Исполнитель                 </t>
  </si>
  <si>
    <t>(подпись)</t>
  </si>
  <si>
    <t xml:space="preserve">Количество
(объем) </t>
  </si>
  <si>
    <t>Среднее квадратичное отклонение</t>
  </si>
  <si>
    <t>Коэффициент вариации,%</t>
  </si>
  <si>
    <t xml:space="preserve"> Номер поставщика (подрядчика,исполнителя), указанный в таблице</t>
  </si>
  <si>
    <t xml:space="preserve">Начальная (максимальная)  цена </t>
  </si>
  <si>
    <t>Средняя цена</t>
  </si>
  <si>
    <t>Наименование</t>
  </si>
  <si>
    <t>Начальная (максимальная) цена контракта</t>
  </si>
  <si>
    <t>Коэффициент вариации меньше 33 % - совокупность цен принимается однородной</t>
  </si>
  <si>
    <t xml:space="preserve">Информация, 
реквизиты коммерческих предложений
</t>
  </si>
  <si>
    <t>Способ закупки</t>
  </si>
  <si>
    <t>Наименование объекта закупки</t>
  </si>
  <si>
    <t>Цены поставщиков
 (подрядчиков, исполнителей)</t>
  </si>
  <si>
    <t>(Ф.И.О.)</t>
  </si>
  <si>
    <t>Приложение к обоснованию цены контракта</t>
  </si>
  <si>
    <t>Заказчик</t>
  </si>
  <si>
    <t>адрес</t>
  </si>
  <si>
    <t>телефон/факс</t>
  </si>
  <si>
    <t>адрес электронной почты</t>
  </si>
  <si>
    <t>Обоснование начальной (максимальной) цены контракта</t>
  </si>
  <si>
    <t>Основные характеристики объекта закупки</t>
  </si>
  <si>
    <t>НМЦК</t>
  </si>
  <si>
    <t>Расчет НМЦК</t>
  </si>
  <si>
    <t xml:space="preserve">Дата подготовки обоснования НМЦК </t>
  </si>
  <si>
    <t>(подпись/расшифровка подписи)</t>
  </si>
  <si>
    <t>Используемый метод определения цены контракта с обоснованием:</t>
  </si>
  <si>
    <t>Таблица расчета обоснования начальной (максимальной ) цены контракта</t>
  </si>
  <si>
    <t>электронный аукцион</t>
  </si>
  <si>
    <t>Приложение 1</t>
  </si>
  <si>
    <t>ЛГ МУП "УТВиВ"</t>
  </si>
  <si>
    <t>628449, Тюменская область, Сургутский район, город Лянтор, ул. Магистральная, строение 14</t>
  </si>
  <si>
    <t>"___" ___________ 2017 г.</t>
  </si>
  <si>
    <t>Л.А. Иванова</t>
  </si>
  <si>
    <t>Начальник          ОМТС</t>
  </si>
  <si>
    <t xml:space="preserve"> </t>
  </si>
  <si>
    <t xml:space="preserve">                                Л.А. Иванова</t>
  </si>
  <si>
    <t>Ответственные должностные лица:</t>
  </si>
  <si>
    <t>Коммерческие предложения</t>
  </si>
  <si>
    <t xml:space="preserve">Зам. директора по общим вопросам </t>
  </si>
  <si>
    <t xml:space="preserve">                                А.В. Вержиковский</t>
  </si>
  <si>
    <t>8(34638)77-600 (80-135)</t>
  </si>
  <si>
    <t>Поставка горюче-смазочных материалов</t>
  </si>
  <si>
    <t>масло моторное М10Г2К</t>
  </si>
  <si>
    <t>Поставка горюче смазочных материалов</t>
  </si>
  <si>
    <t>масло моторное М8Г2</t>
  </si>
  <si>
    <t>масло гидравлическое ВМГЗ</t>
  </si>
  <si>
    <t>масло компрессорное К-12</t>
  </si>
  <si>
    <t>масло индустриальное И-20А</t>
  </si>
  <si>
    <t>смазка графитная УСсА</t>
  </si>
  <si>
    <t>199662рубля 80коп. (сто девяносто девять тысяч шестьсот шестьдесят два рубля80 копеек)</t>
  </si>
  <si>
    <t>вх. №620/1 от  15.03.2017</t>
  </si>
  <si>
    <t>вх. №618/1 от  15.03.2017</t>
  </si>
  <si>
    <t>вх. №617/1 от  15.03.2017</t>
  </si>
  <si>
    <t>Согласно техническому заданию.                                             Приложение №2 к заявке.</t>
  </si>
  <si>
    <t>масло трансмиссионное ТМ-5</t>
  </si>
  <si>
    <t xml:space="preserve">тормозная жидкость ДОТ-4 </t>
  </si>
  <si>
    <t xml:space="preserve">жидкость стеклоомывающая         </t>
  </si>
  <si>
    <t>масло моторное  5W40</t>
  </si>
  <si>
    <t>масло моторное 15W40</t>
  </si>
  <si>
    <t>масло  для 2-х тактных двигателей</t>
  </si>
  <si>
    <t>масло моторное 10W30</t>
  </si>
  <si>
    <t>антифриз красный</t>
  </si>
  <si>
    <t>антифриз жёлтый</t>
  </si>
  <si>
    <t>тосол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</si>
</sst>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 applyAlignment="1"/>
    <xf numFmtId="4" fontId="2" fillId="0" borderId="2" xfId="0" applyNumberFormat="1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1" fillId="0" borderId="2" xfId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tabSelected="1" topLeftCell="A7" zoomScaleNormal="100" zoomScaleSheetLayoutView="100" workbookViewId="0">
      <selection activeCell="H10" sqref="H10"/>
    </sheetView>
  </sheetViews>
  <sheetFormatPr defaultRowHeight="15"/>
  <cols>
    <col min="1" max="1" width="43.42578125" customWidth="1"/>
    <col min="7" max="7" width="9.42578125" customWidth="1"/>
  </cols>
  <sheetData>
    <row r="1" spans="1:11" ht="18.600000000000001" customHeight="1">
      <c r="E1" s="40" t="s">
        <v>30</v>
      </c>
      <c r="F1" s="40"/>
      <c r="G1" s="40"/>
    </row>
    <row r="3" spans="1:11" ht="15.75">
      <c r="A3" s="22" t="s">
        <v>17</v>
      </c>
      <c r="B3" s="41" t="s">
        <v>31</v>
      </c>
      <c r="C3" s="41"/>
      <c r="D3" s="41"/>
      <c r="E3" s="41"/>
      <c r="F3" s="41"/>
      <c r="G3" s="41"/>
    </row>
    <row r="4" spans="1:11" ht="45" customHeight="1">
      <c r="A4" s="22" t="s">
        <v>18</v>
      </c>
      <c r="B4" s="41" t="s">
        <v>32</v>
      </c>
      <c r="C4" s="41"/>
      <c r="D4" s="41"/>
      <c r="E4" s="41"/>
      <c r="F4" s="41"/>
      <c r="G4" s="41"/>
    </row>
    <row r="5" spans="1:11" ht="15.75">
      <c r="A5" s="22" t="s">
        <v>19</v>
      </c>
      <c r="B5" s="42" t="s">
        <v>42</v>
      </c>
      <c r="C5" s="42"/>
      <c r="D5" s="42"/>
      <c r="E5" s="42"/>
      <c r="F5" s="42"/>
      <c r="G5" s="42"/>
    </row>
    <row r="6" spans="1:11" ht="15.75">
      <c r="A6" s="22" t="s">
        <v>20</v>
      </c>
      <c r="B6" s="43"/>
      <c r="C6" s="42"/>
      <c r="D6" s="42"/>
      <c r="E6" s="42"/>
      <c r="F6" s="42"/>
      <c r="G6" s="42"/>
    </row>
    <row r="7" spans="1:11" ht="16.5">
      <c r="A7" s="35"/>
    </row>
    <row r="8" spans="1:11" ht="24.6" customHeight="1">
      <c r="A8" s="46" t="s">
        <v>21</v>
      </c>
      <c r="B8" s="46"/>
      <c r="C8" s="46"/>
      <c r="D8" s="46"/>
      <c r="E8" s="46"/>
      <c r="F8" s="46"/>
      <c r="G8" s="46"/>
      <c r="K8" t="s">
        <v>36</v>
      </c>
    </row>
    <row r="9" spans="1:11" ht="7.9" customHeight="1">
      <c r="A9" s="35"/>
    </row>
    <row r="10" spans="1:11" ht="30" customHeight="1">
      <c r="A10" s="47" t="s">
        <v>43</v>
      </c>
      <c r="B10" s="47"/>
      <c r="C10" s="47"/>
      <c r="D10" s="47"/>
      <c r="E10" s="47"/>
      <c r="F10" s="47"/>
      <c r="G10" s="47"/>
    </row>
    <row r="11" spans="1:11">
      <c r="A11" s="48" t="s">
        <v>13</v>
      </c>
      <c r="B11" s="48"/>
      <c r="C11" s="48"/>
      <c r="D11" s="48"/>
      <c r="E11" s="48"/>
      <c r="F11" s="48"/>
      <c r="G11" s="48"/>
    </row>
    <row r="12" spans="1:11">
      <c r="A12" s="19"/>
    </row>
    <row r="13" spans="1:11">
      <c r="A13" s="19"/>
    </row>
    <row r="14" spans="1:11" ht="85.5" customHeight="1">
      <c r="A14" s="36" t="s">
        <v>22</v>
      </c>
      <c r="B14" s="49" t="s">
        <v>55</v>
      </c>
      <c r="C14" s="50"/>
      <c r="D14" s="50"/>
      <c r="E14" s="50"/>
      <c r="F14" s="50"/>
      <c r="G14" s="51"/>
    </row>
    <row r="15" spans="1:11" ht="31.15" customHeight="1">
      <c r="A15" s="52" t="s">
        <v>27</v>
      </c>
      <c r="B15" s="42" t="s">
        <v>39</v>
      </c>
      <c r="C15" s="42"/>
      <c r="D15" s="42"/>
      <c r="E15" s="42"/>
      <c r="F15" s="42"/>
      <c r="G15" s="42"/>
    </row>
    <row r="16" spans="1:11" ht="15" customHeight="1">
      <c r="A16" s="52"/>
      <c r="B16" s="42"/>
      <c r="C16" s="42"/>
      <c r="D16" s="42"/>
      <c r="E16" s="42"/>
      <c r="F16" s="42"/>
      <c r="G16" s="42"/>
    </row>
    <row r="17" spans="1:7" ht="32.25" customHeight="1">
      <c r="A17" s="36" t="s">
        <v>23</v>
      </c>
      <c r="B17" s="44" t="s">
        <v>51</v>
      </c>
      <c r="C17" s="44"/>
      <c r="D17" s="44"/>
      <c r="E17" s="44"/>
      <c r="F17" s="44"/>
      <c r="G17" s="44"/>
    </row>
    <row r="18" spans="1:7" ht="49.5" customHeight="1">
      <c r="A18" s="36" t="s">
        <v>24</v>
      </c>
      <c r="B18" s="45" t="s">
        <v>28</v>
      </c>
      <c r="C18" s="45"/>
      <c r="D18" s="45"/>
      <c r="E18" s="45"/>
      <c r="F18" s="45"/>
      <c r="G18" s="45"/>
    </row>
    <row r="19" spans="1:7" ht="21.6" customHeight="1">
      <c r="A19" s="36" t="s">
        <v>25</v>
      </c>
      <c r="B19" s="42"/>
      <c r="C19" s="42"/>
      <c r="D19" s="42"/>
      <c r="E19" s="42"/>
      <c r="F19" s="42"/>
      <c r="G19" s="42"/>
    </row>
    <row r="20" spans="1:7" ht="21.6" customHeight="1">
      <c r="A20" s="28"/>
      <c r="B20" s="29"/>
      <c r="C20" s="29"/>
      <c r="D20" s="29"/>
      <c r="E20" s="29"/>
      <c r="F20" s="29"/>
      <c r="G20" s="29"/>
    </row>
    <row r="21" spans="1:7" ht="15.75">
      <c r="A21" s="26" t="s">
        <v>38</v>
      </c>
    </row>
    <row r="22" spans="1:7" ht="15.75">
      <c r="A22" s="26"/>
    </row>
    <row r="23" spans="1:7" ht="15.75">
      <c r="A23" s="11" t="s">
        <v>40</v>
      </c>
    </row>
    <row r="24" spans="1:7" ht="15.75">
      <c r="A24" s="27" t="s">
        <v>41</v>
      </c>
    </row>
    <row r="25" spans="1:7">
      <c r="A25" s="24" t="s">
        <v>26</v>
      </c>
    </row>
    <row r="26" spans="1:7">
      <c r="A26" s="37" t="s">
        <v>33</v>
      </c>
    </row>
    <row r="27" spans="1:7" ht="15.75">
      <c r="A27" s="26"/>
    </row>
    <row r="28" spans="1:7" ht="15" customHeight="1">
      <c r="A28" s="11" t="s">
        <v>35</v>
      </c>
      <c r="D28" t="s">
        <v>36</v>
      </c>
    </row>
    <row r="29" spans="1:7" ht="13.5" customHeight="1">
      <c r="A29" s="27" t="s">
        <v>37</v>
      </c>
      <c r="B29" s="20"/>
      <c r="C29" s="25"/>
      <c r="D29" s="21"/>
    </row>
    <row r="30" spans="1:7">
      <c r="A30" s="24" t="s">
        <v>26</v>
      </c>
      <c r="B30" s="23"/>
      <c r="C30" s="23" t="s">
        <v>36</v>
      </c>
      <c r="D30" s="23"/>
    </row>
    <row r="31" spans="1:7" ht="12.75" customHeight="1">
      <c r="A31" s="37" t="s">
        <v>33</v>
      </c>
    </row>
  </sheetData>
  <mergeCells count="14">
    <mergeCell ref="B17:G17"/>
    <mergeCell ref="B18:G18"/>
    <mergeCell ref="B19:G19"/>
    <mergeCell ref="A8:G8"/>
    <mergeCell ref="A10:G10"/>
    <mergeCell ref="A11:G11"/>
    <mergeCell ref="B14:G14"/>
    <mergeCell ref="A15:A16"/>
    <mergeCell ref="B15:G16"/>
    <mergeCell ref="E1:G1"/>
    <mergeCell ref="B3:G3"/>
    <mergeCell ref="B4:G4"/>
    <mergeCell ref="B5:G5"/>
    <mergeCell ref="B6:G6"/>
  </mergeCells>
  <pageMargins left="0.7" right="0.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topLeftCell="A10" workbookViewId="0">
      <selection activeCell="B24" sqref="B24"/>
    </sheetView>
  </sheetViews>
  <sheetFormatPr defaultRowHeight="15"/>
  <cols>
    <col min="1" max="1" width="33.5703125" customWidth="1"/>
    <col min="2" max="2" width="14.5703125" customWidth="1"/>
    <col min="3" max="3" width="10.42578125" customWidth="1"/>
    <col min="4" max="4" width="11" customWidth="1"/>
    <col min="5" max="5" width="10.28515625" customWidth="1"/>
    <col min="6" max="6" width="12.7109375" customWidth="1"/>
    <col min="7" max="7" width="10.85546875" customWidth="1"/>
    <col min="8" max="9" width="12.7109375" customWidth="1"/>
    <col min="11" max="11" width="27.42578125" customWidth="1"/>
  </cols>
  <sheetData>
    <row r="1" spans="1:14" ht="18" customHeight="1">
      <c r="A1" s="5"/>
      <c r="B1" s="5"/>
      <c r="C1" s="5"/>
      <c r="D1" s="5"/>
      <c r="E1" s="5"/>
      <c r="F1" s="5"/>
      <c r="G1" s="5"/>
      <c r="H1" s="5"/>
      <c r="I1" s="18" t="s">
        <v>16</v>
      </c>
      <c r="K1" s="5"/>
      <c r="L1" s="5"/>
      <c r="M1" s="5"/>
      <c r="N1" s="5"/>
    </row>
    <row r="2" spans="1:14" ht="18" customHeight="1">
      <c r="A2" s="5"/>
      <c r="B2" s="5"/>
      <c r="C2" s="5"/>
      <c r="D2" s="5"/>
      <c r="E2" s="5"/>
      <c r="F2" s="5"/>
      <c r="G2" s="5"/>
      <c r="H2" s="5"/>
      <c r="I2" s="18"/>
      <c r="K2" s="5"/>
      <c r="L2" s="5"/>
      <c r="M2" s="5"/>
      <c r="N2" s="5"/>
    </row>
    <row r="3" spans="1:14" ht="15.7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"/>
      <c r="K3" s="5"/>
      <c r="L3" s="5"/>
      <c r="M3" s="5"/>
      <c r="N3" s="5"/>
    </row>
    <row r="4" spans="1:14" ht="26.25" customHeight="1">
      <c r="A4" s="2" t="s">
        <v>13</v>
      </c>
      <c r="B4" s="2"/>
      <c r="C4" s="55" t="s">
        <v>45</v>
      </c>
      <c r="D4" s="55"/>
      <c r="E4" s="55"/>
      <c r="F4" s="55"/>
      <c r="G4" s="55"/>
      <c r="H4" s="55"/>
      <c r="I4" s="55"/>
      <c r="J4" s="5"/>
      <c r="K4" s="5"/>
      <c r="L4" s="5"/>
      <c r="M4" s="5"/>
      <c r="N4" s="5"/>
    </row>
    <row r="5" spans="1:14" ht="9" hidden="1" customHeight="1">
      <c r="A5" s="2"/>
      <c r="B5" s="2"/>
      <c r="C5" s="5"/>
      <c r="D5" s="11"/>
      <c r="E5" s="11"/>
      <c r="F5" s="11"/>
      <c r="G5" s="5"/>
      <c r="H5" s="5"/>
      <c r="I5" s="5"/>
      <c r="J5" s="5"/>
      <c r="K5" s="5"/>
      <c r="L5" s="5"/>
      <c r="M5" s="5"/>
      <c r="N5" s="5"/>
    </row>
    <row r="6" spans="1:14" ht="9" customHeight="1">
      <c r="A6" s="2"/>
      <c r="B6" s="2"/>
      <c r="C6" s="5"/>
      <c r="D6" s="11"/>
      <c r="E6" s="11"/>
      <c r="F6" s="11"/>
      <c r="G6" s="5"/>
      <c r="H6" s="5"/>
      <c r="I6" s="5"/>
      <c r="J6" s="5"/>
      <c r="K6" s="5"/>
      <c r="L6" s="5"/>
      <c r="M6" s="5"/>
      <c r="N6" s="5"/>
    </row>
    <row r="7" spans="1:14" ht="18" customHeight="1">
      <c r="A7" s="2" t="s">
        <v>12</v>
      </c>
      <c r="B7" s="2"/>
      <c r="C7" s="56" t="s">
        <v>29</v>
      </c>
      <c r="D7" s="56"/>
      <c r="E7" s="56"/>
      <c r="F7" s="56"/>
      <c r="G7" s="6"/>
      <c r="H7" s="6"/>
      <c r="I7" s="6"/>
      <c r="J7" s="5"/>
      <c r="K7" s="5" t="s">
        <v>36</v>
      </c>
      <c r="L7" s="5"/>
      <c r="M7" s="5"/>
      <c r="N7" s="5"/>
    </row>
    <row r="8" spans="1:14" ht="13.5" customHeight="1">
      <c r="A8" s="2"/>
      <c r="B8" s="2"/>
      <c r="C8" s="68"/>
      <c r="D8" s="68"/>
      <c r="E8" s="68"/>
      <c r="F8" s="68"/>
      <c r="G8" s="6"/>
      <c r="H8" s="6"/>
      <c r="I8" s="6"/>
      <c r="J8" s="5"/>
      <c r="K8" s="5"/>
      <c r="L8" s="5"/>
      <c r="M8" s="5"/>
      <c r="N8" s="5"/>
    </row>
    <row r="9" spans="1:14" ht="15" customHeight="1">
      <c r="A9" s="2"/>
      <c r="B9" s="2"/>
      <c r="C9" s="2"/>
      <c r="D9" s="12"/>
      <c r="E9" s="12"/>
      <c r="F9" s="12"/>
      <c r="G9" s="6"/>
      <c r="H9" s="6"/>
      <c r="I9" s="6"/>
      <c r="J9" s="5"/>
      <c r="K9" s="5"/>
      <c r="L9" s="5"/>
      <c r="M9" s="5"/>
      <c r="N9" s="5"/>
    </row>
    <row r="10" spans="1:14" ht="38.25" customHeight="1">
      <c r="A10" s="34" t="s">
        <v>5</v>
      </c>
      <c r="B10" s="57" t="s">
        <v>11</v>
      </c>
      <c r="C10" s="58"/>
      <c r="D10" s="58"/>
      <c r="E10" s="59"/>
      <c r="F10" s="5"/>
      <c r="G10" s="5"/>
      <c r="H10" s="5"/>
      <c r="I10" s="5"/>
    </row>
    <row r="11" spans="1:14">
      <c r="A11" s="30">
        <v>1</v>
      </c>
      <c r="B11" s="60" t="s">
        <v>52</v>
      </c>
      <c r="C11" s="61"/>
      <c r="D11" s="61"/>
      <c r="E11" s="62"/>
      <c r="F11" s="5"/>
      <c r="G11" s="5"/>
      <c r="H11" s="5"/>
      <c r="I11" s="5"/>
    </row>
    <row r="12" spans="1:14" ht="15" customHeight="1">
      <c r="A12" s="30">
        <v>2</v>
      </c>
      <c r="B12" s="60" t="s">
        <v>53</v>
      </c>
      <c r="C12" s="61"/>
      <c r="D12" s="61"/>
      <c r="E12" s="62"/>
      <c r="F12" s="5"/>
      <c r="G12" s="5"/>
      <c r="H12" s="5" t="s">
        <v>36</v>
      </c>
      <c r="I12" s="5"/>
    </row>
    <row r="13" spans="1:14" ht="15" customHeight="1">
      <c r="A13" s="30">
        <v>3</v>
      </c>
      <c r="B13" s="60" t="s">
        <v>54</v>
      </c>
      <c r="C13" s="61"/>
      <c r="D13" s="61"/>
      <c r="E13" s="62"/>
      <c r="F13" s="5"/>
      <c r="G13" s="5"/>
      <c r="H13" s="5"/>
      <c r="I13" s="5"/>
    </row>
    <row r="14" spans="1:14" ht="13.5" customHeight="1">
      <c r="A14" s="2"/>
      <c r="B14" s="2"/>
      <c r="C14" s="2"/>
      <c r="D14" s="12"/>
      <c r="E14" s="12"/>
      <c r="F14" s="12"/>
      <c r="G14" s="6"/>
      <c r="H14" s="6"/>
      <c r="I14" s="6"/>
      <c r="J14" s="5"/>
      <c r="K14" s="5"/>
      <c r="L14" s="5"/>
      <c r="M14" s="5"/>
      <c r="N14" s="5"/>
    </row>
    <row r="15" spans="1:14" ht="15.75" customHeight="1">
      <c r="A15" s="1"/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5.5" customHeight="1">
      <c r="A16" s="63" t="s">
        <v>8</v>
      </c>
      <c r="B16" s="63" t="s">
        <v>6</v>
      </c>
      <c r="C16" s="57" t="s">
        <v>14</v>
      </c>
      <c r="D16" s="58"/>
      <c r="E16" s="58"/>
      <c r="F16" s="63" t="s">
        <v>7</v>
      </c>
      <c r="G16" s="63" t="s">
        <v>2</v>
      </c>
      <c r="H16" s="65" t="s">
        <v>3</v>
      </c>
      <c r="I16" s="63" t="s">
        <v>4</v>
      </c>
      <c r="J16" s="5"/>
      <c r="K16" s="5"/>
      <c r="L16" s="5"/>
      <c r="M16" s="5"/>
      <c r="N16" s="5"/>
    </row>
    <row r="17" spans="1:14">
      <c r="A17" s="64"/>
      <c r="B17" s="64"/>
      <c r="C17" s="3">
        <v>1</v>
      </c>
      <c r="D17" s="3">
        <v>2</v>
      </c>
      <c r="E17" s="3">
        <v>3</v>
      </c>
      <c r="F17" s="64"/>
      <c r="G17" s="64"/>
      <c r="H17" s="66"/>
      <c r="I17" s="64"/>
      <c r="J17" s="5"/>
      <c r="K17" s="5"/>
      <c r="L17" s="5"/>
      <c r="M17" s="5"/>
      <c r="N17" s="5"/>
    </row>
    <row r="18" spans="1:14" ht="22.5" customHeight="1">
      <c r="A18" s="38" t="s">
        <v>44</v>
      </c>
      <c r="B18" s="8">
        <f>F18*G18</f>
        <v>19407</v>
      </c>
      <c r="C18" s="7">
        <v>60.46</v>
      </c>
      <c r="D18" s="7">
        <v>67.12</v>
      </c>
      <c r="E18" s="7">
        <v>66.5</v>
      </c>
      <c r="F18" s="8">
        <f>ROUND((C18+D18+E18)/3,2)</f>
        <v>64.69</v>
      </c>
      <c r="G18" s="9">
        <v>300</v>
      </c>
      <c r="H18" s="8">
        <f>SQRT(((C18-F18)*(C18-F18)+(D18-F18)*(D18-F18)+(E18-F18)*(E18-F18))/(3-1))</f>
        <v>3.6792594363540072</v>
      </c>
      <c r="I18" s="8">
        <f>(H18/F18)*100</f>
        <v>5.687524248499007</v>
      </c>
      <c r="J18" s="5"/>
      <c r="K18" s="5"/>
      <c r="L18" s="5"/>
      <c r="M18" s="5"/>
      <c r="N18" s="5"/>
    </row>
    <row r="19" spans="1:14" ht="22.5" customHeight="1">
      <c r="A19" s="39" t="s">
        <v>46</v>
      </c>
      <c r="B19" s="8">
        <f t="shared" ref="B19:B33" si="0">F19*G19</f>
        <v>7773.6</v>
      </c>
      <c r="C19" s="7">
        <v>60.54</v>
      </c>
      <c r="D19" s="7">
        <v>67.209999999999994</v>
      </c>
      <c r="E19" s="7">
        <v>66.599999999999994</v>
      </c>
      <c r="F19" s="8">
        <f t="shared" ref="F19:F33" si="1">ROUND((C19+D19+E19)/3,2)</f>
        <v>64.78</v>
      </c>
      <c r="G19" s="9">
        <v>120</v>
      </c>
      <c r="H19" s="8">
        <f t="shared" ref="H19:H33" si="2">SQRT(((C19-F19)*(C19-F19)+(D19-F19)*(D19-F19)+(E19-F19)*(E19-F19))/(3-1))</f>
        <v>3.6874720337922535</v>
      </c>
      <c r="I19" s="8">
        <f t="shared" ref="I19:I33" si="3">(H19/F19)*100</f>
        <v>5.6923001447858192</v>
      </c>
      <c r="J19" s="5"/>
      <c r="K19" s="5"/>
      <c r="L19" s="5"/>
      <c r="M19" s="5"/>
      <c r="N19" s="5"/>
    </row>
    <row r="20" spans="1:14" ht="22.5" customHeight="1">
      <c r="A20" s="39" t="s">
        <v>59</v>
      </c>
      <c r="B20" s="8">
        <f t="shared" si="0"/>
        <v>29957.760000000002</v>
      </c>
      <c r="C20" s="7">
        <v>294.64</v>
      </c>
      <c r="D20" s="7">
        <v>305.55</v>
      </c>
      <c r="E20" s="7">
        <v>336</v>
      </c>
      <c r="F20" s="8">
        <f t="shared" si="1"/>
        <v>312.06</v>
      </c>
      <c r="G20" s="9">
        <v>96</v>
      </c>
      <c r="H20" s="8">
        <f t="shared" si="2"/>
        <v>21.435485765431121</v>
      </c>
      <c r="I20" s="8">
        <f t="shared" si="3"/>
        <v>6.869027035003243</v>
      </c>
      <c r="J20" s="5"/>
      <c r="K20" s="5"/>
      <c r="L20" s="5"/>
      <c r="M20" s="5"/>
      <c r="N20" s="5"/>
    </row>
    <row r="21" spans="1:14" ht="22.5" customHeight="1">
      <c r="A21" s="39" t="s">
        <v>56</v>
      </c>
      <c r="B21" s="8">
        <f t="shared" si="0"/>
        <v>21512.800000000003</v>
      </c>
      <c r="C21" s="7">
        <v>253.99</v>
      </c>
      <c r="D21" s="7">
        <v>263.23</v>
      </c>
      <c r="E21" s="7">
        <v>289.5</v>
      </c>
      <c r="F21" s="8">
        <f t="shared" si="1"/>
        <v>268.91000000000003</v>
      </c>
      <c r="G21" s="9">
        <v>80</v>
      </c>
      <c r="H21" s="8">
        <f t="shared" si="2"/>
        <v>18.423041279875584</v>
      </c>
      <c r="I21" s="8">
        <f t="shared" si="3"/>
        <v>6.8510063887083348</v>
      </c>
      <c r="J21" s="5"/>
      <c r="K21" s="5" t="s">
        <v>36</v>
      </c>
      <c r="L21" s="5"/>
      <c r="M21" s="5"/>
      <c r="N21" s="5"/>
    </row>
    <row r="22" spans="1:14" ht="22.5" customHeight="1">
      <c r="A22" s="39" t="s">
        <v>47</v>
      </c>
      <c r="B22" s="8">
        <f t="shared" si="0"/>
        <v>37502.129999999997</v>
      </c>
      <c r="C22" s="7">
        <v>81.73</v>
      </c>
      <c r="D22" s="7">
        <v>84.81</v>
      </c>
      <c r="E22" s="7">
        <v>93.29</v>
      </c>
      <c r="F22" s="8">
        <f t="shared" si="1"/>
        <v>86.61</v>
      </c>
      <c r="G22" s="9">
        <v>433</v>
      </c>
      <c r="H22" s="8">
        <f t="shared" si="2"/>
        <v>5.9865181867259052</v>
      </c>
      <c r="I22" s="8">
        <f t="shared" si="3"/>
        <v>6.9120403957117018</v>
      </c>
      <c r="J22" s="5"/>
      <c r="K22" s="5"/>
      <c r="L22" s="5"/>
      <c r="M22" s="5"/>
      <c r="N22" s="5"/>
    </row>
    <row r="23" spans="1:14" ht="22.5" customHeight="1">
      <c r="A23" s="39" t="s">
        <v>48</v>
      </c>
      <c r="B23" s="8">
        <f t="shared" si="0"/>
        <v>1324.1999999999998</v>
      </c>
      <c r="C23" s="7">
        <v>62.6</v>
      </c>
      <c r="D23" s="7">
        <v>64.790000000000006</v>
      </c>
      <c r="E23" s="7">
        <v>71.25</v>
      </c>
      <c r="F23" s="8">
        <f t="shared" si="1"/>
        <v>66.209999999999994</v>
      </c>
      <c r="G23" s="9">
        <v>20</v>
      </c>
      <c r="H23" s="8">
        <f t="shared" si="2"/>
        <v>4.4972269233384239</v>
      </c>
      <c r="I23" s="8">
        <f t="shared" si="3"/>
        <v>6.7923681065374177</v>
      </c>
      <c r="J23" s="5"/>
      <c r="K23" s="5"/>
      <c r="L23" s="5"/>
      <c r="M23" s="5"/>
      <c r="N23" s="5"/>
    </row>
    <row r="24" spans="1:14" ht="22.5" customHeight="1">
      <c r="A24" s="39" t="s">
        <v>60</v>
      </c>
      <c r="B24" s="8">
        <f t="shared" si="0"/>
        <v>5179.6000000000004</v>
      </c>
      <c r="C24" s="7">
        <v>122.27</v>
      </c>
      <c r="D24" s="7">
        <v>126.8</v>
      </c>
      <c r="E24" s="7">
        <v>139.4</v>
      </c>
      <c r="F24" s="8">
        <f t="shared" si="1"/>
        <v>129.49</v>
      </c>
      <c r="G24" s="9">
        <v>40</v>
      </c>
      <c r="H24" s="8">
        <f t="shared" si="2"/>
        <v>8.8761647123067799</v>
      </c>
      <c r="I24" s="8">
        <f t="shared" si="3"/>
        <v>6.8547105663037913</v>
      </c>
      <c r="J24" s="5"/>
      <c r="K24" s="5"/>
      <c r="L24" s="5"/>
      <c r="M24" s="5"/>
      <c r="N24" s="5"/>
    </row>
    <row r="25" spans="1:14" ht="22.5" customHeight="1">
      <c r="A25" s="39" t="s">
        <v>49</v>
      </c>
      <c r="B25" s="8">
        <f t="shared" si="0"/>
        <v>10232</v>
      </c>
      <c r="C25" s="7">
        <v>49.35</v>
      </c>
      <c r="D25" s="7">
        <v>49.85</v>
      </c>
      <c r="E25" s="7">
        <v>54.28</v>
      </c>
      <c r="F25" s="8">
        <f t="shared" si="1"/>
        <v>51.16</v>
      </c>
      <c r="G25" s="9">
        <v>200</v>
      </c>
      <c r="H25" s="8">
        <f t="shared" si="2"/>
        <v>2.7135401231601497</v>
      </c>
      <c r="I25" s="8">
        <f t="shared" si="3"/>
        <v>5.3040268240034205</v>
      </c>
      <c r="J25" s="5"/>
      <c r="K25" s="5"/>
      <c r="L25" s="5"/>
      <c r="M25" s="5"/>
      <c r="N25" s="5"/>
    </row>
    <row r="26" spans="1:14" ht="22.5" customHeight="1">
      <c r="A26" s="39" t="s">
        <v>61</v>
      </c>
      <c r="B26" s="8">
        <f t="shared" si="0"/>
        <v>10485.599999999999</v>
      </c>
      <c r="C26" s="7">
        <v>248.04</v>
      </c>
      <c r="D26" s="7">
        <v>256.38</v>
      </c>
      <c r="E26" s="7">
        <v>282</v>
      </c>
      <c r="F26" s="8">
        <f t="shared" si="1"/>
        <v>262.14</v>
      </c>
      <c r="G26" s="9">
        <v>40</v>
      </c>
      <c r="H26" s="8">
        <f t="shared" si="2"/>
        <v>17.697559153736432</v>
      </c>
      <c r="I26" s="8">
        <f t="shared" si="3"/>
        <v>6.7511860661236103</v>
      </c>
      <c r="J26" s="5"/>
      <c r="K26" s="5"/>
      <c r="L26" s="5"/>
      <c r="M26" s="5"/>
      <c r="N26" s="5"/>
    </row>
    <row r="27" spans="1:14" ht="22.5" customHeight="1">
      <c r="A27" s="39" t="s">
        <v>62</v>
      </c>
      <c r="B27" s="8">
        <f t="shared" si="0"/>
        <v>24195.360000000001</v>
      </c>
      <c r="C27" s="7">
        <v>274.54000000000002</v>
      </c>
      <c r="D27" s="7">
        <v>284.08999999999997</v>
      </c>
      <c r="E27" s="7">
        <v>305.5</v>
      </c>
      <c r="F27" s="8">
        <f t="shared" si="1"/>
        <v>288.04000000000002</v>
      </c>
      <c r="G27" s="9">
        <v>84</v>
      </c>
      <c r="H27" s="8">
        <f t="shared" si="2"/>
        <v>15.854086224062231</v>
      </c>
      <c r="I27" s="8">
        <f t="shared" si="3"/>
        <v>5.504126587995497</v>
      </c>
      <c r="J27" s="5"/>
      <c r="K27" s="5"/>
      <c r="L27" s="5"/>
      <c r="M27" s="5"/>
      <c r="N27" s="5"/>
    </row>
    <row r="28" spans="1:14" ht="22.5" customHeight="1">
      <c r="A28" s="39" t="s">
        <v>57</v>
      </c>
      <c r="B28" s="8">
        <f t="shared" si="0"/>
        <v>1396.0309999999999</v>
      </c>
      <c r="C28" s="7">
        <v>145.06</v>
      </c>
      <c r="D28" s="7">
        <v>150.33000000000001</v>
      </c>
      <c r="E28" s="7">
        <v>164.84</v>
      </c>
      <c r="F28" s="8">
        <f t="shared" si="1"/>
        <v>153.41</v>
      </c>
      <c r="G28" s="9">
        <v>9.1</v>
      </c>
      <c r="H28" s="8">
        <f t="shared" si="2"/>
        <v>10.243383230163753</v>
      </c>
      <c r="I28" s="8">
        <f t="shared" si="3"/>
        <v>6.6771287596400191</v>
      </c>
      <c r="J28" s="5"/>
      <c r="K28" s="5"/>
      <c r="L28" s="5"/>
      <c r="M28" s="5"/>
      <c r="N28" s="5"/>
    </row>
    <row r="29" spans="1:14" ht="22.5" customHeight="1">
      <c r="A29" s="39" t="s">
        <v>58</v>
      </c>
      <c r="B29" s="8">
        <f t="shared" si="0"/>
        <v>5200</v>
      </c>
      <c r="C29" s="7">
        <v>52</v>
      </c>
      <c r="D29" s="7">
        <v>52</v>
      </c>
      <c r="E29" s="7">
        <v>52</v>
      </c>
      <c r="F29" s="8">
        <f t="shared" si="1"/>
        <v>52</v>
      </c>
      <c r="G29" s="9">
        <v>100</v>
      </c>
      <c r="H29" s="8">
        <f t="shared" si="2"/>
        <v>0</v>
      </c>
      <c r="I29" s="8">
        <f t="shared" si="3"/>
        <v>0</v>
      </c>
      <c r="J29" s="5"/>
      <c r="K29" s="5"/>
      <c r="L29" s="5"/>
      <c r="M29" s="5"/>
      <c r="N29" s="5"/>
    </row>
    <row r="30" spans="1:14" ht="22.5" customHeight="1">
      <c r="A30" s="39" t="s">
        <v>63</v>
      </c>
      <c r="B30" s="8">
        <f t="shared" si="0"/>
        <v>10843.3</v>
      </c>
      <c r="C30" s="7">
        <v>80.709999999999994</v>
      </c>
      <c r="D30" s="7">
        <v>80.709999999999994</v>
      </c>
      <c r="E30" s="7">
        <v>88.8</v>
      </c>
      <c r="F30" s="8">
        <f t="shared" si="1"/>
        <v>83.41</v>
      </c>
      <c r="G30" s="9">
        <v>130</v>
      </c>
      <c r="H30" s="8">
        <f t="shared" si="2"/>
        <v>4.6707654618916603</v>
      </c>
      <c r="I30" s="8">
        <f t="shared" si="3"/>
        <v>5.5997667688426578</v>
      </c>
      <c r="J30" s="5"/>
      <c r="K30" s="5"/>
      <c r="L30" s="5"/>
      <c r="M30" s="5"/>
      <c r="N30" s="5"/>
    </row>
    <row r="31" spans="1:14" ht="22.5" customHeight="1">
      <c r="A31" s="39" t="s">
        <v>64</v>
      </c>
      <c r="B31" s="8">
        <f t="shared" si="0"/>
        <v>8833</v>
      </c>
      <c r="C31" s="7">
        <v>85.49</v>
      </c>
      <c r="D31" s="7">
        <v>85.49</v>
      </c>
      <c r="E31" s="7">
        <v>94</v>
      </c>
      <c r="F31" s="8">
        <f t="shared" si="1"/>
        <v>88.33</v>
      </c>
      <c r="G31" s="9">
        <v>100</v>
      </c>
      <c r="H31" s="8">
        <f t="shared" si="2"/>
        <v>4.913252486897048</v>
      </c>
      <c r="I31" s="8">
        <f t="shared" si="3"/>
        <v>5.5623825279033712</v>
      </c>
      <c r="J31" s="5"/>
      <c r="K31" s="5"/>
      <c r="L31" s="5"/>
      <c r="M31" s="5"/>
      <c r="N31" s="5"/>
    </row>
    <row r="32" spans="1:14" ht="22.5" customHeight="1">
      <c r="A32" s="39" t="s">
        <v>65</v>
      </c>
      <c r="B32" s="8">
        <f t="shared" si="0"/>
        <v>5652</v>
      </c>
      <c r="C32" s="7">
        <v>54.55</v>
      </c>
      <c r="D32" s="7">
        <v>56.51</v>
      </c>
      <c r="E32" s="7">
        <v>58.5</v>
      </c>
      <c r="F32" s="8">
        <f t="shared" si="1"/>
        <v>56.52</v>
      </c>
      <c r="G32" s="9">
        <v>100</v>
      </c>
      <c r="H32" s="8">
        <f t="shared" si="2"/>
        <v>1.9750189872505037</v>
      </c>
      <c r="I32" s="8">
        <f t="shared" si="3"/>
        <v>3.4943718811933895</v>
      </c>
      <c r="J32" s="5"/>
      <c r="K32" s="5"/>
      <c r="L32" s="5"/>
      <c r="M32" s="5"/>
      <c r="N32" s="5"/>
    </row>
    <row r="33" spans="1:14" ht="22.5" customHeight="1">
      <c r="A33" s="39" t="s">
        <v>50</v>
      </c>
      <c r="B33" s="8">
        <f t="shared" si="0"/>
        <v>168.42</v>
      </c>
      <c r="C33" s="7">
        <v>79.739999999999995</v>
      </c>
      <c r="D33" s="7">
        <v>82.4</v>
      </c>
      <c r="E33" s="7">
        <v>90.5</v>
      </c>
      <c r="F33" s="8">
        <f t="shared" si="1"/>
        <v>84.21</v>
      </c>
      <c r="G33" s="9">
        <v>2</v>
      </c>
      <c r="H33" s="8">
        <f t="shared" si="2"/>
        <v>5.6045115755077193</v>
      </c>
      <c r="I33" s="8">
        <f t="shared" si="3"/>
        <v>6.655399092159743</v>
      </c>
      <c r="J33" s="5"/>
      <c r="K33" s="5"/>
      <c r="L33" s="5"/>
      <c r="M33" s="5"/>
      <c r="N33" s="5"/>
    </row>
    <row r="34" spans="1:14" ht="28.5" customHeight="1">
      <c r="A34" s="34" t="s">
        <v>9</v>
      </c>
      <c r="B34" s="13">
        <f>SUM(B18:B33)</f>
        <v>199662.80100000004</v>
      </c>
      <c r="C34" s="15"/>
      <c r="D34" s="16"/>
      <c r="E34" s="16"/>
      <c r="F34" s="17"/>
      <c r="G34" s="16"/>
      <c r="H34" s="17"/>
      <c r="I34" s="17"/>
      <c r="J34" s="5"/>
      <c r="K34" s="5"/>
      <c r="L34" s="5"/>
      <c r="M34" s="5"/>
      <c r="N34" s="5"/>
    </row>
    <row r="35" spans="1:14" ht="19.5" customHeight="1">
      <c r="A35" s="32" t="s">
        <v>10</v>
      </c>
      <c r="B35" s="32"/>
      <c r="C35" s="32"/>
      <c r="D35" s="32"/>
      <c r="E35" s="32"/>
      <c r="F35" s="32"/>
      <c r="G35" s="32"/>
      <c r="H35" s="5"/>
      <c r="I35" s="5"/>
      <c r="J35" s="5"/>
    </row>
    <row r="36" spans="1:14" ht="19.5" customHeight="1">
      <c r="A36" s="4" t="s">
        <v>0</v>
      </c>
      <c r="B36" s="10"/>
      <c r="D36" s="67" t="s">
        <v>34</v>
      </c>
      <c r="E36" s="67"/>
      <c r="F36" s="31"/>
      <c r="G36" s="31"/>
      <c r="H36" s="31"/>
      <c r="I36" s="5"/>
      <c r="J36" s="5"/>
      <c r="K36" s="5"/>
      <c r="L36" s="5"/>
      <c r="M36" s="5"/>
    </row>
    <row r="37" spans="1:14">
      <c r="A37" s="4"/>
      <c r="B37" s="14" t="s">
        <v>1</v>
      </c>
      <c r="D37" s="53" t="s">
        <v>15</v>
      </c>
      <c r="E37" s="53"/>
      <c r="F37" s="33"/>
      <c r="G37" s="33"/>
      <c r="H37" s="33"/>
      <c r="I37" s="5"/>
      <c r="J37" s="5"/>
      <c r="K37" s="5"/>
      <c r="L37" s="5"/>
      <c r="M37" s="5"/>
    </row>
  </sheetData>
  <mergeCells count="16">
    <mergeCell ref="D37:E37"/>
    <mergeCell ref="A3:I3"/>
    <mergeCell ref="C4:I4"/>
    <mergeCell ref="C7:F7"/>
    <mergeCell ref="B10:E10"/>
    <mergeCell ref="B11:E11"/>
    <mergeCell ref="F16:F17"/>
    <mergeCell ref="G16:G17"/>
    <mergeCell ref="H16:H17"/>
    <mergeCell ref="I16:I17"/>
    <mergeCell ref="D36:E36"/>
    <mergeCell ref="B12:E12"/>
    <mergeCell ref="B13:E13"/>
    <mergeCell ref="A16:A17"/>
    <mergeCell ref="B16:B17"/>
    <mergeCell ref="C16:E16"/>
  </mergeCells>
  <pageMargins left="0.9055118110236221" right="0.62992125984251968" top="0.7086614173228347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Обоснование НМЦК</vt:lpstr>
      <vt:lpstr>Расчет НМЦК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omts00</cp:lastModifiedBy>
  <cp:lastPrinted>2017-05-22T08:19:39Z</cp:lastPrinted>
  <dcterms:created xsi:type="dcterms:W3CDTF">2012-04-12T10:06:00Z</dcterms:created>
  <dcterms:modified xsi:type="dcterms:W3CDTF">2017-05-22T08:19:59Z</dcterms:modified>
</cp:coreProperties>
</file>