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12.1" sheetId="1" r:id="rId1"/>
    <sheet name="Форма 3.12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B24" i="2"/>
  <c r="U24"/>
  <c r="N24"/>
  <c r="AK23"/>
  <c r="L19"/>
  <c r="L18"/>
  <c r="K17"/>
  <c r="L17" s="1"/>
  <c r="M17" s="1"/>
  <c r="N17" s="1"/>
  <c r="O17" s="1"/>
  <c r="P17" s="1"/>
  <c r="R17" s="1"/>
  <c r="S17" s="1"/>
  <c r="T17" s="1"/>
  <c r="U17" s="1"/>
  <c r="V17" s="1"/>
  <c r="W17" s="1"/>
  <c r="Y17" s="1"/>
  <c r="Z17" s="1"/>
  <c r="AA17" s="1"/>
  <c r="AB17" s="1"/>
  <c r="AC17" s="1"/>
  <c r="AD17" s="1"/>
  <c r="AF17" s="1"/>
  <c r="AG17" s="1"/>
  <c r="AH17" s="1"/>
  <c r="L9"/>
  <c r="J9"/>
  <c r="L8"/>
  <c r="J8"/>
  <c r="F37" i="1"/>
  <c r="E37"/>
  <c r="F34"/>
  <c r="E34"/>
  <c r="F29"/>
  <c r="E29"/>
  <c r="F24"/>
  <c r="E24"/>
  <c r="F17"/>
  <c r="E17"/>
  <c r="F8"/>
  <c r="E8"/>
  <c r="F7"/>
  <c r="E7"/>
  <c r="I20" i="2"/>
  <c r="AI23"/>
  <c r="AJ22"/>
</calcChain>
</file>

<file path=xl/sharedStrings.xml><?xml version="1.0" encoding="utf-8"?>
<sst xmlns="http://schemas.openxmlformats.org/spreadsheetml/2006/main" count="181" uniqueCount="86">
  <si>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</si>
  <si>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</si>
  <si>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</si>
  <si>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</si>
  <si>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</si>
  <si>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</si>
  <si>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</si>
  <si>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</si>
  <si>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</si>
  <si>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</si>
  <si>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</si>
  <si>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</si>
  <si>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</si>
  <si>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</si>
  <si>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</si>
  <si>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</si>
  <si>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</si>
  <si>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</si>
  <si>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</si>
  <si>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</si>
  <si>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</si>
  <si>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</si>
  <si>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</si>
  <si>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</si>
  <si>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</si>
  <si>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</si>
  <si>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</si>
  <si>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31.12.2020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</si>
  <si>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</si>
  <si>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</si>
  <si>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</si>
  <si>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01.01.2021</t>
  </si>
  <si>
    <t>31.12.2021</t>
  </si>
  <si>
    <t>01.01.2022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</si>
  <si>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</si>
  <si>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</si>
  <si>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</si>
  <si>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</si>
  <si>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</si>
  <si>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</si>
  <si>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</si>
  <si>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</si>
  <si>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</si>
  <si>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</si>
  <si>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</si>
  <si>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</si>
  <si>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</si>
  <si>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</si>
  <si>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</si>
  <si>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</si>
  <si>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</si>
  <si>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</si>
  <si>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</si>
  <si>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</si>
  <si>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</si>
  <si>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</si>
  <si>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</si>
  <si>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</si>
  <si>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</si>
  <si>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</si>
  <si>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</si>
  <si>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</si>
  <si>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</si>
  <si>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</si>
  <si>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</si>
  <si>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</si>
  <si>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</si>
  <si>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</si>
  <si>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</si>
  <si>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</si>
  <si>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</si>
  <si>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</si>
  <si>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</si>
  <si>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</si>
  <si>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</si>
  <si>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</si>
  <si>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</si>
  <si>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</si>
  <si>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</si>
  <si>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</si>
  <si>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</si>
  <si>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</si>
  <si>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</t>
  </si>
  <si>
    <t>1.1.1.</t>
  </si>
  <si>
    <t>1.1.1.1.</t>
  </si>
  <si>
    <t>1.1.1.1.1.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</si>
</sst>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1" fillId="0" borderId="0"/>
  </cellStyleXfs>
  <cellXfs count="166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7" fillId="0" borderId="1" xfId="2" applyFont="1" applyBorder="1" applyAlignment="1">
      <alignment horizontal="lef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18" fillId="0" borderId="0" xfId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8" applyFont="1" applyFill="1" applyBorder="1" applyAlignment="1" applyProtection="1">
      <alignment horizontal="right" vertical="center" wrapText="1"/>
    </xf>
    <xf numFmtId="0" fontId="2" fillId="0" borderId="0" xfId="8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10" applyFont="1" applyFill="1" applyBorder="1" applyAlignment="1" applyProtection="1">
      <alignment horizontal="center" vertical="center" wrapText="1"/>
    </xf>
    <xf numFmtId="0" fontId="2" fillId="0" borderId="3" xfId="8" applyFont="1" applyFill="1" applyBorder="1" applyAlignment="1" applyProtection="1">
      <alignment horizontal="center" vertical="center" wrapText="1"/>
    </xf>
    <xf numFmtId="0" fontId="2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0" fontId="2" fillId="0" borderId="12" xfId="8" applyFont="1" applyFill="1" applyBorder="1" applyAlignment="1" applyProtection="1">
      <alignment vertical="center" wrapText="1"/>
    </xf>
    <xf numFmtId="0" fontId="2" fillId="0" borderId="7" xfId="4" applyNumberFormat="1" applyFont="1" applyFill="1" applyBorder="1" applyAlignment="1" applyProtection="1">
      <alignment vertical="center" wrapText="1"/>
    </xf>
    <xf numFmtId="0" fontId="2" fillId="3" borderId="7" xfId="4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 indent="1"/>
    </xf>
    <xf numFmtId="0" fontId="2" fillId="0" borderId="3" xfId="4" applyNumberFormat="1" applyFont="1" applyFill="1" applyBorder="1" applyAlignment="1" applyProtection="1">
      <alignment vertical="center" wrapText="1"/>
    </xf>
    <xf numFmtId="0" fontId="2" fillId="3" borderId="3" xfId="4" applyNumberFormat="1" applyFont="1" applyFill="1" applyBorder="1" applyAlignment="1" applyProtection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 indent="2"/>
    </xf>
    <xf numFmtId="0" fontId="2" fillId="2" borderId="3" xfId="1" applyNumberFormat="1" applyFont="1" applyFill="1" applyBorder="1" applyAlignment="1" applyProtection="1">
      <alignment horizontal="left" vertical="center" wrapText="1" indent="3"/>
    </xf>
    <xf numFmtId="49" fontId="2" fillId="5" borderId="3" xfId="4" applyNumberFormat="1" applyFont="1" applyFill="1" applyBorder="1" applyAlignment="1" applyProtection="1">
      <alignment horizontal="left" vertical="center" wrapText="1"/>
      <protection locked="0"/>
    </xf>
    <xf numFmtId="0" fontId="2" fillId="2" borderId="3" xfId="1" applyNumberFormat="1" applyFont="1" applyFill="1" applyBorder="1" applyAlignment="1" applyProtection="1">
      <alignment horizontal="left" vertical="center" wrapText="1" indent="4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2" fillId="0" borderId="3" xfId="4" applyNumberFormat="1" applyFont="1" applyFill="1" applyBorder="1" applyAlignment="1" applyProtection="1">
      <alignment horizontal="center" vertical="center" wrapText="1"/>
    </xf>
    <xf numFmtId="4" fontId="2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2" fillId="7" borderId="13" xfId="4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vertical="center" wrapText="1"/>
    </xf>
    <xf numFmtId="49" fontId="2" fillId="6" borderId="3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 indent="6"/>
    </xf>
    <xf numFmtId="49" fontId="2" fillId="0" borderId="3" xfId="4" applyNumberFormat="1" applyFont="1" applyFill="1" applyBorder="1" applyAlignment="1" applyProtection="1">
      <alignment vertical="center" wrapText="1"/>
    </xf>
    <xf numFmtId="0" fontId="2" fillId="0" borderId="3" xfId="7" applyNumberFormat="1" applyFont="1" applyFill="1" applyBorder="1" applyAlignment="1" applyProtection="1">
      <alignment horizontal="center" vertical="center" wrapText="1"/>
    </xf>
    <xf numFmtId="4" fontId="5" fillId="0" borderId="3" xfId="7" applyNumberFormat="1" applyFont="1" applyFill="1" applyBorder="1" applyAlignment="1" applyProtection="1">
      <alignment horizontal="center" vertical="center" wrapText="1"/>
    </xf>
    <xf numFmtId="49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center" wrapText="1"/>
    </xf>
    <xf numFmtId="49" fontId="20" fillId="6" borderId="2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 indent="5"/>
    </xf>
    <xf numFmtId="49" fontId="12" fillId="6" borderId="1" xfId="4" applyNumberFormat="1" applyFont="1" applyFill="1" applyBorder="1" applyAlignment="1" applyProtection="1">
      <alignment horizontal="center" vertical="center" wrapText="1"/>
    </xf>
    <xf numFmtId="49" fontId="20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2" fillId="6" borderId="1" xfId="4" applyNumberFormat="1" applyFont="1" applyFill="1" applyBorder="1" applyAlignment="1" applyProtection="1">
      <alignment horizontal="center" vertical="center" wrapText="1"/>
    </xf>
    <xf numFmtId="49" fontId="2" fillId="6" borderId="6" xfId="4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5" fillId="0" borderId="0" xfId="0" applyNumberFormat="1" applyFont="1" applyFill="1" applyBorder="1" applyAlignment="1" applyProtection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0" fontId="21" fillId="0" borderId="0" xfId="1" applyFont="1" applyFill="1" applyAlignment="1" applyProtection="1">
      <alignment horizontal="right" vertical="top" wrapText="1"/>
    </xf>
    <xf numFmtId="16" fontId="2" fillId="2" borderId="3" xfId="1" applyNumberFormat="1" applyFont="1" applyFill="1" applyBorder="1" applyAlignment="1" applyProtection="1">
      <alignment horizontal="left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36</xdr:row>
      <xdr:rowOff>0</xdr:rowOff>
    </xdr:from>
    <xdr:to>
      <xdr:col>9</xdr:col>
      <xdr:colOff>228600</xdr:colOff>
      <xdr:row>37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27194" y="10548938"/>
          <a:ext cx="190500" cy="976312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38100</xdr:colOff>
      <xdr:row>22</xdr:row>
      <xdr:rowOff>0</xdr:rowOff>
    </xdr:from>
    <xdr:to>
      <xdr:col>32</xdr:col>
      <xdr:colOff>228600</xdr:colOff>
      <xdr:row>23</xdr:row>
      <xdr:rowOff>0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14587538" y="3762375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19\FAS.JKH.OPEN.INFO.REQUEST.VO(v1.0.2)%20&#1080;&#1079;&#1084;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30.04.2019</v>
          </cell>
        </row>
        <row r="20">
          <cell r="F20" t="str">
            <v>05-656</v>
          </cell>
        </row>
        <row r="24">
          <cell r="F24" t="str">
            <v>20.11.2019</v>
          </cell>
        </row>
        <row r="25">
          <cell r="F25" t="str">
            <v>05-1822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 (прием, очистка, транспортировка сточных вод)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topLeftCell="C4" zoomScale="80" zoomScaleNormal="80" workbookViewId="0">
      <selection activeCell="M22" sqref="M22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71" t="s">
        <v>0</v>
      </c>
      <c r="E5" s="71"/>
      <c r="F5" s="71"/>
      <c r="G5" s="71"/>
      <c r="H5" s="71"/>
      <c r="I5" s="71"/>
      <c r="J5" s="71"/>
      <c r="K5" s="71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2" t="str">
        <f>IF(datePr_ch="",IF(datePr="","",datePr),datePr_ch)</f>
        <v>20.11.2019</v>
      </c>
      <c r="G7" s="72"/>
      <c r="H7" s="72"/>
      <c r="I7" s="72"/>
      <c r="J7" s="72"/>
      <c r="K7" s="72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2" t="str">
        <f>IF(numberPr_ch="",IF(numberPr="","",numberPr),numberPr_ch)</f>
        <v>05-1822</v>
      </c>
      <c r="G8" s="72"/>
      <c r="H8" s="72"/>
      <c r="I8" s="72"/>
      <c r="J8" s="72"/>
      <c r="K8" s="72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3" t="s">
        <v>1</v>
      </c>
      <c r="E10" s="73"/>
      <c r="F10" s="73"/>
      <c r="G10" s="73"/>
      <c r="H10" s="73"/>
      <c r="I10" s="73"/>
      <c r="J10" s="73"/>
      <c r="K10" s="73"/>
      <c r="L10" s="74" t="s">
        <v>2</v>
      </c>
    </row>
    <row r="11" spans="1:32" ht="21" customHeight="1">
      <c r="C11" s="8"/>
      <c r="D11" s="75" t="s">
        <v>3</v>
      </c>
      <c r="E11" s="62" t="s">
        <v>4</v>
      </c>
      <c r="F11" s="62" t="s">
        <v>5</v>
      </c>
      <c r="G11" s="77" t="s">
        <v>6</v>
      </c>
      <c r="H11" s="78"/>
      <c r="I11" s="79"/>
      <c r="J11" s="62" t="s">
        <v>7</v>
      </c>
      <c r="K11" s="62" t="s">
        <v>8</v>
      </c>
      <c r="L11" s="74"/>
    </row>
    <row r="12" spans="1:32" ht="21" customHeight="1">
      <c r="C12" s="8"/>
      <c r="D12" s="76"/>
      <c r="E12" s="63"/>
      <c r="F12" s="63"/>
      <c r="G12" s="64" t="s">
        <v>9</v>
      </c>
      <c r="H12" s="65"/>
      <c r="I12" s="18" t="s">
        <v>10</v>
      </c>
      <c r="J12" s="63"/>
      <c r="K12" s="63"/>
      <c r="L12" s="74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6" t="s">
        <v>14</v>
      </c>
      <c r="H13" s="66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1"/>
      <c r="C14" s="8"/>
      <c r="D14" s="22">
        <v>1</v>
      </c>
      <c r="E14" s="49" t="s">
        <v>19</v>
      </c>
      <c r="F14" s="67"/>
      <c r="G14" s="67"/>
      <c r="H14" s="67"/>
      <c r="I14" s="67"/>
      <c r="J14" s="67"/>
      <c r="K14" s="67"/>
      <c r="L14" s="23"/>
      <c r="M14" s="24"/>
    </row>
    <row r="15" spans="1:32" ht="56.25">
      <c r="A15" s="21"/>
      <c r="C15" s="8"/>
      <c r="D15" s="22" t="s">
        <v>20</v>
      </c>
      <c r="E15" s="25" t="s">
        <v>21</v>
      </c>
      <c r="F15" s="25" t="s">
        <v>21</v>
      </c>
      <c r="G15" s="59" t="s">
        <v>21</v>
      </c>
      <c r="H15" s="60"/>
      <c r="I15" s="25" t="s">
        <v>21</v>
      </c>
      <c r="J15" s="26" t="s">
        <v>22</v>
      </c>
      <c r="K15" s="27"/>
      <c r="L15" s="28" t="s">
        <v>23</v>
      </c>
      <c r="M15" s="24"/>
    </row>
    <row r="16" spans="1:32" ht="18.75">
      <c r="A16" s="21"/>
      <c r="B16" s="2">
        <v>3</v>
      </c>
      <c r="C16" s="8"/>
      <c r="D16" s="29">
        <v>2</v>
      </c>
      <c r="E16" s="68" t="s">
        <v>24</v>
      </c>
      <c r="F16" s="69"/>
      <c r="G16" s="69"/>
      <c r="H16" s="70"/>
      <c r="I16" s="70"/>
      <c r="J16" s="70" t="s">
        <v>21</v>
      </c>
      <c r="K16" s="70"/>
      <c r="L16" s="30"/>
      <c r="M16" s="24"/>
    </row>
    <row r="17" spans="1:13" ht="33" customHeight="1">
      <c r="A17" s="21"/>
      <c r="C17" s="50"/>
      <c r="D17" s="61" t="s">
        <v>25</v>
      </c>
      <c r="E17" s="53" t="str">
        <f>IF('[1]Перечень тарифов'!E21="","наименование отсутствует","" &amp; '[1]Перечень тарифов'!E21 &amp; "")</f>
        <v>Тариф на водоотведение</v>
      </c>
      <c r="F17" s="54" t="str">
        <f>IF('[1]Перечень тарифов'!J21="","наименование отсутствует","" &amp; '[1]Перечень тарифов'!J21 &amp; "")</f>
        <v>Тариф на водоотведение (прием, очистка, транспортировка сточных вод)</v>
      </c>
      <c r="G17" s="25"/>
      <c r="H17" s="31" t="s">
        <v>26</v>
      </c>
      <c r="I17" s="32" t="s">
        <v>27</v>
      </c>
      <c r="J17" s="26" t="s">
        <v>28</v>
      </c>
      <c r="K17" s="25" t="s">
        <v>21</v>
      </c>
      <c r="L17" s="55" t="s">
        <v>29</v>
      </c>
      <c r="M17" s="24"/>
    </row>
    <row r="18" spans="1:13" ht="33" customHeight="1">
      <c r="A18" s="21"/>
      <c r="C18" s="50"/>
      <c r="D18" s="61"/>
      <c r="E18" s="53"/>
      <c r="F18" s="54"/>
      <c r="G18" s="33" t="s">
        <v>30</v>
      </c>
      <c r="H18" s="32" t="s">
        <v>31</v>
      </c>
      <c r="I18" s="32" t="s">
        <v>32</v>
      </c>
      <c r="J18" s="26" t="s">
        <v>28</v>
      </c>
      <c r="K18" s="25" t="s">
        <v>21</v>
      </c>
      <c r="L18" s="57"/>
      <c r="M18" s="24"/>
    </row>
    <row r="19" spans="1:13" ht="33" customHeight="1">
      <c r="A19" s="21"/>
      <c r="C19" s="50"/>
      <c r="D19" s="61"/>
      <c r="E19" s="53"/>
      <c r="F19" s="54"/>
      <c r="G19" s="33" t="s">
        <v>30</v>
      </c>
      <c r="H19" s="32" t="s">
        <v>33</v>
      </c>
      <c r="I19" s="32" t="s">
        <v>34</v>
      </c>
      <c r="J19" s="26" t="s">
        <v>28</v>
      </c>
      <c r="K19" s="25" t="s">
        <v>21</v>
      </c>
      <c r="L19" s="57"/>
      <c r="M19" s="24"/>
    </row>
    <row r="20" spans="1:13" ht="33" customHeight="1">
      <c r="A20" s="21"/>
      <c r="C20" s="50"/>
      <c r="D20" s="61"/>
      <c r="E20" s="53"/>
      <c r="F20" s="54"/>
      <c r="G20" s="34"/>
      <c r="H20" s="35" t="s">
        <v>35</v>
      </c>
      <c r="I20" s="36"/>
      <c r="J20" s="36"/>
      <c r="K20" s="37"/>
      <c r="L20" s="56"/>
      <c r="M20" s="24"/>
    </row>
    <row r="21" spans="1:13" ht="18.75">
      <c r="A21" s="21"/>
      <c r="B21" s="2">
        <v>3</v>
      </c>
      <c r="C21" s="8"/>
      <c r="D21" s="38" t="s">
        <v>13</v>
      </c>
      <c r="E21" s="49" t="s">
        <v>36</v>
      </c>
      <c r="F21" s="49"/>
      <c r="G21" s="49"/>
      <c r="H21" s="49"/>
      <c r="I21" s="49"/>
      <c r="J21" s="49"/>
      <c r="K21" s="49"/>
      <c r="L21" s="39"/>
      <c r="M21" s="24"/>
    </row>
    <row r="22" spans="1:13" ht="33.75">
      <c r="A22" s="21"/>
      <c r="C22" s="8"/>
      <c r="D22" s="22" t="s">
        <v>37</v>
      </c>
      <c r="E22" s="25" t="s">
        <v>21</v>
      </c>
      <c r="F22" s="25" t="s">
        <v>21</v>
      </c>
      <c r="G22" s="59" t="s">
        <v>21</v>
      </c>
      <c r="H22" s="60"/>
      <c r="I22" s="25" t="s">
        <v>21</v>
      </c>
      <c r="J22" s="25" t="s">
        <v>21</v>
      </c>
      <c r="K22" s="40" t="s">
        <v>38</v>
      </c>
      <c r="L22" s="28" t="s">
        <v>39</v>
      </c>
      <c r="M22" s="24"/>
    </row>
    <row r="23" spans="1:13" ht="18.75">
      <c r="A23" s="21"/>
      <c r="B23" s="2">
        <v>3</v>
      </c>
      <c r="C23" s="8"/>
      <c r="D23" s="38" t="s">
        <v>14</v>
      </c>
      <c r="E23" s="49" t="s">
        <v>40</v>
      </c>
      <c r="F23" s="49"/>
      <c r="G23" s="49"/>
      <c r="H23" s="49"/>
      <c r="I23" s="49"/>
      <c r="J23" s="49"/>
      <c r="K23" s="49"/>
      <c r="L23" s="39"/>
      <c r="M23" s="24"/>
    </row>
    <row r="24" spans="1:13" ht="28.5" customHeight="1">
      <c r="A24" s="21"/>
      <c r="C24" s="50"/>
      <c r="D24" s="61" t="s">
        <v>41</v>
      </c>
      <c r="E24" s="53" t="str">
        <f>IF('[1]Перечень тарифов'!E21="","наименование отсутствует","" &amp; '[1]Перечень тарифов'!E21 &amp; "")</f>
        <v>Тариф на водоотведение</v>
      </c>
      <c r="F24" s="54" t="str">
        <f>IF('[1]Перечень тарифов'!J21="","наименование отсутствует","" &amp; '[1]Перечень тарифов'!J21 &amp; "")</f>
        <v>Тариф на водоотведение (прием, очистка, транспортировка сточных вод)</v>
      </c>
      <c r="G24" s="25"/>
      <c r="H24" s="31" t="s">
        <v>26</v>
      </c>
      <c r="I24" s="32" t="s">
        <v>27</v>
      </c>
      <c r="J24" s="41">
        <v>126731.47</v>
      </c>
      <c r="K24" s="25" t="s">
        <v>21</v>
      </c>
      <c r="L24" s="55" t="s">
        <v>42</v>
      </c>
      <c r="M24" s="24"/>
    </row>
    <row r="25" spans="1:13" ht="28.5" customHeight="1">
      <c r="A25" s="21"/>
      <c r="C25" s="50"/>
      <c r="D25" s="61"/>
      <c r="E25" s="53"/>
      <c r="F25" s="54"/>
      <c r="G25" s="33" t="s">
        <v>30</v>
      </c>
      <c r="H25" s="32" t="s">
        <v>31</v>
      </c>
      <c r="I25" s="32" t="s">
        <v>32</v>
      </c>
      <c r="J25" s="41">
        <v>113182.64</v>
      </c>
      <c r="K25" s="25" t="s">
        <v>21</v>
      </c>
      <c r="L25" s="57"/>
      <c r="M25" s="24"/>
    </row>
    <row r="26" spans="1:13" ht="28.5" customHeight="1">
      <c r="A26" s="21"/>
      <c r="C26" s="50"/>
      <c r="D26" s="61"/>
      <c r="E26" s="53"/>
      <c r="F26" s="54"/>
      <c r="G26" s="33" t="s">
        <v>30</v>
      </c>
      <c r="H26" s="32" t="s">
        <v>33</v>
      </c>
      <c r="I26" s="32" t="s">
        <v>34</v>
      </c>
      <c r="J26" s="41">
        <v>116828.51</v>
      </c>
      <c r="K26" s="25" t="s">
        <v>21</v>
      </c>
      <c r="L26" s="57"/>
      <c r="M26" s="24"/>
    </row>
    <row r="27" spans="1:13" ht="28.5" customHeight="1">
      <c r="A27" s="21"/>
      <c r="C27" s="50"/>
      <c r="D27" s="61"/>
      <c r="E27" s="53"/>
      <c r="F27" s="54"/>
      <c r="G27" s="34"/>
      <c r="H27" s="35" t="s">
        <v>35</v>
      </c>
      <c r="I27" s="42"/>
      <c r="J27" s="42"/>
      <c r="K27" s="37"/>
      <c r="L27" s="56"/>
      <c r="M27" s="24"/>
    </row>
    <row r="28" spans="1:13" ht="18.75">
      <c r="A28" s="21"/>
      <c r="C28" s="8"/>
      <c r="D28" s="38" t="s">
        <v>15</v>
      </c>
      <c r="E28" s="49" t="s">
        <v>43</v>
      </c>
      <c r="F28" s="49"/>
      <c r="G28" s="49"/>
      <c r="H28" s="49"/>
      <c r="I28" s="49"/>
      <c r="J28" s="49"/>
      <c r="K28" s="49"/>
      <c r="L28" s="39"/>
      <c r="M28" s="24"/>
    </row>
    <row r="29" spans="1:13" ht="22.5" customHeight="1">
      <c r="A29" s="21"/>
      <c r="C29" s="50"/>
      <c r="D29" s="51" t="s">
        <v>44</v>
      </c>
      <c r="E29" s="53" t="str">
        <f>IF('[1]Перечень тарифов'!E21="","наименование отсутствует","" &amp; '[1]Перечень тарифов'!E21 &amp; "")</f>
        <v>Тариф на водоотведение</v>
      </c>
      <c r="F29" s="54" t="str">
        <f>IF('[1]Перечень тарифов'!J21="","наименование отсутствует","" &amp; '[1]Перечень тарифов'!J21 &amp; "")</f>
        <v>Тариф на водоотведение (прием, очистка, транспортировка сточных вод)</v>
      </c>
      <c r="G29" s="25"/>
      <c r="H29" s="31" t="s">
        <v>26</v>
      </c>
      <c r="I29" s="32" t="s">
        <v>27</v>
      </c>
      <c r="J29" s="41">
        <v>1906.874</v>
      </c>
      <c r="K29" s="25" t="s">
        <v>21</v>
      </c>
      <c r="L29" s="55" t="s">
        <v>45</v>
      </c>
      <c r="M29" s="24"/>
    </row>
    <row r="30" spans="1:13" ht="22.5" customHeight="1">
      <c r="A30" s="21"/>
      <c r="C30" s="50"/>
      <c r="D30" s="58"/>
      <c r="E30" s="53"/>
      <c r="F30" s="54"/>
      <c r="G30" s="33" t="s">
        <v>30</v>
      </c>
      <c r="H30" s="32" t="s">
        <v>31</v>
      </c>
      <c r="I30" s="32" t="s">
        <v>32</v>
      </c>
      <c r="J30" s="41">
        <v>1984.319</v>
      </c>
      <c r="K30" s="25" t="s">
        <v>21</v>
      </c>
      <c r="L30" s="57"/>
      <c r="M30" s="24"/>
    </row>
    <row r="31" spans="1:13" ht="22.5" customHeight="1">
      <c r="A31" s="21"/>
      <c r="C31" s="50"/>
      <c r="D31" s="58"/>
      <c r="E31" s="53"/>
      <c r="F31" s="54"/>
      <c r="G31" s="33" t="s">
        <v>30</v>
      </c>
      <c r="H31" s="32" t="s">
        <v>33</v>
      </c>
      <c r="I31" s="32" t="s">
        <v>34</v>
      </c>
      <c r="J31" s="41">
        <v>1984.441</v>
      </c>
      <c r="K31" s="25" t="s">
        <v>21</v>
      </c>
      <c r="L31" s="57"/>
      <c r="M31" s="24"/>
    </row>
    <row r="32" spans="1:13" ht="22.5" customHeight="1">
      <c r="A32" s="21"/>
      <c r="C32" s="50"/>
      <c r="D32" s="52"/>
      <c r="E32" s="53"/>
      <c r="F32" s="54"/>
      <c r="G32" s="34"/>
      <c r="H32" s="35" t="s">
        <v>35</v>
      </c>
      <c r="I32" s="42"/>
      <c r="J32" s="42"/>
      <c r="K32" s="37"/>
      <c r="L32" s="56"/>
      <c r="M32" s="24"/>
    </row>
    <row r="33" spans="1:15" ht="26.1" customHeight="1">
      <c r="A33" s="21"/>
      <c r="C33" s="8"/>
      <c r="D33" s="38" t="s">
        <v>16</v>
      </c>
      <c r="E33" s="49" t="s">
        <v>46</v>
      </c>
      <c r="F33" s="49"/>
      <c r="G33" s="49"/>
      <c r="H33" s="49"/>
      <c r="I33" s="49"/>
      <c r="J33" s="49"/>
      <c r="K33" s="49"/>
      <c r="L33" s="39"/>
      <c r="M33" s="24"/>
    </row>
    <row r="34" spans="1:15" ht="81" customHeight="1">
      <c r="A34" s="21"/>
      <c r="C34" s="50"/>
      <c r="D34" s="51" t="s">
        <v>47</v>
      </c>
      <c r="E34" s="53" t="str">
        <f>IF('[1]Перечень тарифов'!E21="","наименование отсутствует","" &amp; '[1]Перечень тарифов'!E21 &amp; "")</f>
        <v>Тариф на водоотведение</v>
      </c>
      <c r="F34" s="54" t="str">
        <f>IF('[1]Перечень тарифов'!J21="","наименование отсутствует","" &amp; '[1]Перечень тарифов'!J21 &amp; "")</f>
        <v>Тариф на водоотведение (прием, очистка, транспортировка сточных вод)</v>
      </c>
      <c r="G34" s="25"/>
      <c r="H34" s="31" t="s">
        <v>26</v>
      </c>
      <c r="I34" s="32" t="s">
        <v>34</v>
      </c>
      <c r="J34" s="41">
        <v>0</v>
      </c>
      <c r="K34" s="25" t="s">
        <v>21</v>
      </c>
      <c r="L34" s="55" t="s">
        <v>48</v>
      </c>
      <c r="M34" s="24"/>
      <c r="O34" s="5" t="s">
        <v>49</v>
      </c>
    </row>
    <row r="35" spans="1:15" ht="18.75">
      <c r="A35" s="21"/>
      <c r="C35" s="50"/>
      <c r="D35" s="52"/>
      <c r="E35" s="53"/>
      <c r="F35" s="54"/>
      <c r="G35" s="34"/>
      <c r="H35" s="35" t="s">
        <v>35</v>
      </c>
      <c r="I35" s="42"/>
      <c r="J35" s="42"/>
      <c r="K35" s="37"/>
      <c r="L35" s="56"/>
      <c r="M35" s="24"/>
    </row>
    <row r="36" spans="1:15" ht="25.5" customHeight="1">
      <c r="A36" s="21"/>
      <c r="B36" s="2">
        <v>3</v>
      </c>
      <c r="C36" s="8"/>
      <c r="D36" s="38" t="s">
        <v>17</v>
      </c>
      <c r="E36" s="49" t="s">
        <v>50</v>
      </c>
      <c r="F36" s="49"/>
      <c r="G36" s="49"/>
      <c r="H36" s="49"/>
      <c r="I36" s="49"/>
      <c r="J36" s="49"/>
      <c r="K36" s="49"/>
      <c r="L36" s="39"/>
      <c r="M36" s="24"/>
    </row>
    <row r="37" spans="1:15" ht="77.25" customHeight="1">
      <c r="A37" s="21"/>
      <c r="C37" s="50"/>
      <c r="D37" s="51" t="s">
        <v>51</v>
      </c>
      <c r="E37" s="53" t="str">
        <f>IF('[1]Перечень тарифов'!E21="","наименование отсутствует","" &amp; '[1]Перечень тарифов'!E21 &amp; "")</f>
        <v>Тариф на водоотведение</v>
      </c>
      <c r="F37" s="54" t="str">
        <f>IF('[1]Перечень тарифов'!J21="","наименование отсутствует","" &amp; '[1]Перечень тарифов'!J21 &amp; "")</f>
        <v>Тариф на водоотведение (прием, очистка, транспортировка сточных вод)</v>
      </c>
      <c r="G37" s="25"/>
      <c r="H37" s="31" t="s">
        <v>26</v>
      </c>
      <c r="I37" s="32" t="s">
        <v>34</v>
      </c>
      <c r="J37" s="41">
        <v>0</v>
      </c>
      <c r="K37" s="25" t="s">
        <v>21</v>
      </c>
      <c r="L37" s="55" t="s">
        <v>52</v>
      </c>
      <c r="M37" s="24"/>
    </row>
    <row r="38" spans="1:15" ht="18.75">
      <c r="A38" s="21"/>
      <c r="C38" s="50"/>
      <c r="D38" s="52"/>
      <c r="E38" s="53"/>
      <c r="F38" s="54"/>
      <c r="G38" s="34"/>
      <c r="H38" s="35" t="s">
        <v>35</v>
      </c>
      <c r="I38" s="42"/>
      <c r="J38" s="42"/>
      <c r="K38" s="37"/>
      <c r="L38" s="56"/>
      <c r="M38" s="24"/>
    </row>
    <row r="39" spans="1:15" s="43" customFormat="1" ht="3" customHeight="1">
      <c r="A39" s="21"/>
      <c r="D39" s="44"/>
      <c r="E39" s="44"/>
      <c r="F39" s="44"/>
      <c r="G39" s="44"/>
      <c r="H39" s="44"/>
      <c r="I39" s="44"/>
      <c r="J39" s="44"/>
      <c r="K39" s="44"/>
      <c r="L39" s="44"/>
      <c r="N39" s="45"/>
      <c r="O39" s="45"/>
    </row>
    <row r="40" spans="1:15" ht="24.75" customHeight="1">
      <c r="D40" s="46">
        <v>1</v>
      </c>
      <c r="E40" s="48" t="s">
        <v>53</v>
      </c>
      <c r="F40" s="48"/>
      <c r="G40" s="48"/>
      <c r="H40" s="48"/>
      <c r="I40" s="48"/>
      <c r="J40" s="48"/>
      <c r="K40" s="48"/>
      <c r="L40" s="48"/>
    </row>
  </sheetData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21:K21"/>
    <mergeCell ref="K11:K12"/>
    <mergeCell ref="G12:H12"/>
    <mergeCell ref="G13:H13"/>
    <mergeCell ref="E14:K14"/>
    <mergeCell ref="G15:H15"/>
    <mergeCell ref="E16:K16"/>
    <mergeCell ref="C17:C20"/>
    <mergeCell ref="D17:D20"/>
    <mergeCell ref="E17:E20"/>
    <mergeCell ref="F17:F20"/>
    <mergeCell ref="L17:L20"/>
    <mergeCell ref="G22:H22"/>
    <mergeCell ref="E23:K23"/>
    <mergeCell ref="C24:C27"/>
    <mergeCell ref="D24:D27"/>
    <mergeCell ref="E24:E27"/>
    <mergeCell ref="F24:F27"/>
    <mergeCell ref="L34:L35"/>
    <mergeCell ref="L24:L27"/>
    <mergeCell ref="E28:K28"/>
    <mergeCell ref="C29:C32"/>
    <mergeCell ref="D29:D32"/>
    <mergeCell ref="E29:E32"/>
    <mergeCell ref="F29:F32"/>
    <mergeCell ref="L29:L32"/>
    <mergeCell ref="E33:K33"/>
    <mergeCell ref="C34:C35"/>
    <mergeCell ref="D34:D35"/>
    <mergeCell ref="E34:E35"/>
    <mergeCell ref="F34:F35"/>
    <mergeCell ref="E40:L40"/>
    <mergeCell ref="E36:K36"/>
    <mergeCell ref="C37:C38"/>
    <mergeCell ref="D37:D38"/>
    <mergeCell ref="E37:E38"/>
    <mergeCell ref="F37:F38"/>
    <mergeCell ref="L37:L3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2 K15">
      <formula1>900</formula1>
    </dataValidation>
    <dataValidation type="decimal" allowBlank="1" showErrorMessage="1" errorTitle="Ошибка" error="Допускается ввод только действительных чисел!" sqref="J37 J34 J24:J26 J29:J3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7:I37 H34:I34 H24:I26 H17:I19 H29:I31"/>
    <dataValidation type="textLength" operator="lessThanOrEqual" allowBlank="1" showInputMessage="1" showErrorMessage="1" errorTitle="Ошибка" error="Допускается ввод не более 900 символов!" sqref="L37 L34 L24 L16:L17 L29">
      <formula1>900</formula1>
    </dataValidation>
  </dataValidations>
  <hyperlinks>
    <hyperlink ref="K22" location="'Форма 3.12.1'!$K$22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"/>
  <sheetViews>
    <sheetView topLeftCell="I4" zoomScale="80" zoomScaleNormal="80" workbookViewId="0">
      <selection activeCell="L32" sqref="L32"/>
    </sheetView>
  </sheetViews>
  <sheetFormatPr defaultColWidth="10.5703125" defaultRowHeight="11.25"/>
  <cols>
    <col min="1" max="6" width="10.5703125" style="4" hidden="1" customWidth="1"/>
    <col min="7" max="8" width="9.140625" style="1" hidden="1" customWidth="1"/>
    <col min="9" max="9" width="9.42578125" style="4" customWidth="1"/>
    <col min="10" max="10" width="47.42578125" style="4" customWidth="1"/>
    <col min="11" max="11" width="1.7109375" style="4" hidden="1" customWidth="1"/>
    <col min="12" max="12" width="20.7109375" style="4" customWidth="1"/>
    <col min="13" max="14" width="23.7109375" style="4" hidden="1" customWidth="1"/>
    <col min="15" max="15" width="11.7109375" style="4" customWidth="1"/>
    <col min="16" max="16" width="3.7109375" style="4" customWidth="1"/>
    <col min="17" max="17" width="11.7109375" style="4" customWidth="1"/>
    <col min="18" max="18" width="8.5703125" style="4" customWidth="1"/>
    <col min="19" max="19" width="20.7109375" style="4" customWidth="1"/>
    <col min="20" max="21" width="23.7109375" style="4" hidden="1" customWidth="1"/>
    <col min="22" max="22" width="11.7109375" style="4" customWidth="1"/>
    <col min="23" max="23" width="3.7109375" style="4" customWidth="1"/>
    <col min="24" max="24" width="11.7109375" style="4" customWidth="1"/>
    <col min="25" max="25" width="8.5703125" style="4" customWidth="1"/>
    <col min="26" max="26" width="20.7109375" style="4" customWidth="1"/>
    <col min="27" max="28" width="23.7109375" style="4" hidden="1" customWidth="1"/>
    <col min="29" max="29" width="11.7109375" style="4" customWidth="1"/>
    <col min="30" max="30" width="3.7109375" style="4" customWidth="1"/>
    <col min="31" max="31" width="11.7109375" style="4" customWidth="1"/>
    <col min="32" max="32" width="8.5703125" style="4" hidden="1" customWidth="1"/>
    <col min="33" max="33" width="4.7109375" style="4" customWidth="1"/>
    <col min="34" max="34" width="115.7109375" style="4" customWidth="1"/>
    <col min="35" max="36" width="10.5703125" style="80"/>
    <col min="37" max="37" width="11.140625" style="80" customWidth="1"/>
    <col min="38" max="45" width="10.5703125" style="80"/>
    <col min="46" max="16384" width="10.5703125" style="4"/>
  </cols>
  <sheetData>
    <row r="1" spans="7:45" hidden="1"/>
    <row r="2" spans="7:45" hidden="1"/>
    <row r="3" spans="7:45" hidden="1"/>
    <row r="4" spans="7:45" ht="3" customHeight="1">
      <c r="I4" s="9"/>
      <c r="J4" s="9"/>
      <c r="K4" s="9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7:45" ht="24.95" customHeight="1">
      <c r="I5" s="82" t="s">
        <v>54</v>
      </c>
      <c r="J5" s="83"/>
      <c r="K5" s="83"/>
      <c r="L5" s="83"/>
      <c r="M5" s="83"/>
      <c r="N5" s="83"/>
      <c r="O5" s="83"/>
      <c r="P5" s="83"/>
      <c r="Q5" s="83"/>
      <c r="R5" s="84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6"/>
    </row>
    <row r="6" spans="7:45" s="88" customFormat="1" ht="3" customHeight="1">
      <c r="G6" s="87"/>
      <c r="H6" s="87"/>
      <c r="I6" s="89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90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</row>
    <row r="7" spans="7:45" s="91" customFormat="1" ht="5.25" hidden="1">
      <c r="I7" s="92"/>
      <c r="J7" s="93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5"/>
    </row>
    <row r="8" spans="7:45" s="88" customFormat="1" ht="18.75">
      <c r="G8" s="87"/>
      <c r="H8" s="87"/>
      <c r="I8" s="89"/>
      <c r="J8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K8" s="96"/>
      <c r="L8" s="72" t="str">
        <f>IF(datePr_ch="",IF(datePr="","",datePr),datePr_ch)</f>
        <v>20.11.2019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97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</row>
    <row r="9" spans="7:45" s="88" customFormat="1" ht="30">
      <c r="G9" s="87"/>
      <c r="H9" s="87"/>
      <c r="I9" s="89"/>
      <c r="J9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K9" s="96"/>
      <c r="L9" s="72" t="str">
        <f>IF(numberPr_ch="",IF(numberPr="","",numberPr),numberPr_ch)</f>
        <v>05-1822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97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</row>
    <row r="10" spans="7:45" s="91" customFormat="1" ht="5.25" hidden="1">
      <c r="I10" s="92"/>
      <c r="J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5"/>
    </row>
    <row r="11" spans="7:45" s="99" customFormat="1" ht="3" hidden="1" customHeight="1">
      <c r="G11" s="98"/>
      <c r="H11" s="98"/>
      <c r="I11" s="100"/>
      <c r="J11" s="100"/>
      <c r="K11" s="101"/>
      <c r="L11" s="17"/>
      <c r="M11" s="17"/>
      <c r="N11" s="17"/>
      <c r="O11" s="17"/>
      <c r="P11" s="17"/>
      <c r="Q11" s="17"/>
      <c r="R11" s="102" t="s">
        <v>55</v>
      </c>
      <c r="S11" s="17"/>
      <c r="T11" s="17"/>
      <c r="U11" s="17"/>
      <c r="V11" s="17"/>
      <c r="W11" s="17"/>
      <c r="X11" s="17"/>
      <c r="Y11" s="102" t="s">
        <v>55</v>
      </c>
      <c r="Z11" s="17"/>
      <c r="AA11" s="17"/>
      <c r="AB11" s="17"/>
      <c r="AC11" s="17"/>
      <c r="AD11" s="17"/>
      <c r="AE11" s="17"/>
      <c r="AF11" s="102" t="s">
        <v>55</v>
      </c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</row>
    <row r="12" spans="7:45" s="99" customFormat="1" ht="15">
      <c r="G12" s="98"/>
      <c r="H12" s="98"/>
      <c r="I12" s="101"/>
      <c r="J12" s="101"/>
      <c r="K12" s="101"/>
      <c r="L12" s="104"/>
      <c r="M12" s="104"/>
      <c r="N12" s="104"/>
      <c r="O12" s="104"/>
      <c r="P12" s="104"/>
      <c r="Q12" s="104"/>
      <c r="R12" s="104"/>
      <c r="S12" s="104" t="s">
        <v>30</v>
      </c>
      <c r="T12" s="104"/>
      <c r="U12" s="104"/>
      <c r="V12" s="104"/>
      <c r="W12" s="104"/>
      <c r="X12" s="104"/>
      <c r="Y12" s="104"/>
      <c r="Z12" s="104" t="s">
        <v>30</v>
      </c>
      <c r="AA12" s="104"/>
      <c r="AB12" s="104"/>
      <c r="AC12" s="104"/>
      <c r="AD12" s="104"/>
      <c r="AE12" s="104"/>
      <c r="AF12" s="104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</row>
    <row r="13" spans="7:45" ht="15" customHeight="1">
      <c r="I13" s="105" t="s">
        <v>1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 t="s">
        <v>2</v>
      </c>
    </row>
    <row r="14" spans="7:45" ht="15" customHeight="1">
      <c r="I14" s="105" t="s">
        <v>3</v>
      </c>
      <c r="J14" s="105" t="s">
        <v>56</v>
      </c>
      <c r="K14" s="105"/>
      <c r="L14" s="106" t="s">
        <v>57</v>
      </c>
      <c r="M14" s="106"/>
      <c r="N14" s="106"/>
      <c r="O14" s="106"/>
      <c r="P14" s="106"/>
      <c r="Q14" s="106"/>
      <c r="R14" s="105" t="s">
        <v>58</v>
      </c>
      <c r="S14" s="106" t="s">
        <v>57</v>
      </c>
      <c r="T14" s="106"/>
      <c r="U14" s="106"/>
      <c r="V14" s="106"/>
      <c r="W14" s="106"/>
      <c r="X14" s="106"/>
      <c r="Y14" s="105" t="s">
        <v>58</v>
      </c>
      <c r="Z14" s="106" t="s">
        <v>57</v>
      </c>
      <c r="AA14" s="106"/>
      <c r="AB14" s="106"/>
      <c r="AC14" s="106"/>
      <c r="AD14" s="106"/>
      <c r="AE14" s="106"/>
      <c r="AF14" s="105" t="s">
        <v>58</v>
      </c>
      <c r="AG14" s="107" t="s">
        <v>35</v>
      </c>
      <c r="AH14" s="105"/>
    </row>
    <row r="15" spans="7:45" ht="14.25" customHeight="1">
      <c r="I15" s="105"/>
      <c r="J15" s="105"/>
      <c r="K15" s="105"/>
      <c r="L15" s="108" t="s">
        <v>59</v>
      </c>
      <c r="M15" s="109" t="s">
        <v>60</v>
      </c>
      <c r="N15" s="109"/>
      <c r="O15" s="110" t="s">
        <v>61</v>
      </c>
      <c r="P15" s="110"/>
      <c r="Q15" s="110"/>
      <c r="R15" s="105"/>
      <c r="S15" s="108" t="s">
        <v>59</v>
      </c>
      <c r="T15" s="109" t="s">
        <v>60</v>
      </c>
      <c r="U15" s="109"/>
      <c r="V15" s="110" t="s">
        <v>61</v>
      </c>
      <c r="W15" s="110"/>
      <c r="X15" s="110"/>
      <c r="Y15" s="105"/>
      <c r="Z15" s="108" t="s">
        <v>59</v>
      </c>
      <c r="AA15" s="109" t="s">
        <v>60</v>
      </c>
      <c r="AB15" s="109"/>
      <c r="AC15" s="110" t="s">
        <v>61</v>
      </c>
      <c r="AD15" s="110"/>
      <c r="AE15" s="110"/>
      <c r="AF15" s="105"/>
      <c r="AG15" s="107"/>
      <c r="AH15" s="105"/>
    </row>
    <row r="16" spans="7:45" ht="33.75" customHeight="1">
      <c r="I16" s="105"/>
      <c r="J16" s="105"/>
      <c r="K16" s="105"/>
      <c r="L16" s="111" t="s">
        <v>62</v>
      </c>
      <c r="M16" s="112" t="s">
        <v>63</v>
      </c>
      <c r="N16" s="112" t="s">
        <v>64</v>
      </c>
      <c r="O16" s="113" t="s">
        <v>65</v>
      </c>
      <c r="P16" s="114" t="s">
        <v>66</v>
      </c>
      <c r="Q16" s="114"/>
      <c r="R16" s="105"/>
      <c r="S16" s="111" t="s">
        <v>62</v>
      </c>
      <c r="T16" s="112" t="s">
        <v>63</v>
      </c>
      <c r="U16" s="112" t="s">
        <v>64</v>
      </c>
      <c r="V16" s="113" t="s">
        <v>65</v>
      </c>
      <c r="W16" s="114" t="s">
        <v>66</v>
      </c>
      <c r="X16" s="114"/>
      <c r="Y16" s="105"/>
      <c r="Z16" s="111" t="s">
        <v>62</v>
      </c>
      <c r="AA16" s="112" t="s">
        <v>63</v>
      </c>
      <c r="AB16" s="112" t="s">
        <v>64</v>
      </c>
      <c r="AC16" s="113" t="s">
        <v>65</v>
      </c>
      <c r="AD16" s="114" t="s">
        <v>66</v>
      </c>
      <c r="AE16" s="114"/>
      <c r="AF16" s="105"/>
      <c r="AG16" s="107"/>
      <c r="AH16" s="105"/>
    </row>
    <row r="17" spans="1:46" ht="12" customHeight="1">
      <c r="I17" s="20" t="s">
        <v>11</v>
      </c>
      <c r="J17" s="20" t="s">
        <v>12</v>
      </c>
      <c r="K17" s="115" t="str">
        <f ca="1">OFFSET(K17,0,-1)</f>
        <v>2</v>
      </c>
      <c r="L17" s="116">
        <f ca="1">OFFSET(L17,0,-1)+1</f>
        <v>3</v>
      </c>
      <c r="M17" s="116">
        <f ca="1">OFFSET(M17,0,-1)+1</f>
        <v>4</v>
      </c>
      <c r="N17" s="116">
        <f ca="1">OFFSET(N17,0,-1)+1</f>
        <v>5</v>
      </c>
      <c r="O17" s="116">
        <f ca="1">OFFSET(O17,0,-1)+1</f>
        <v>6</v>
      </c>
      <c r="P17" s="117">
        <f ca="1">OFFSET(P17,0,-1)+1</f>
        <v>7</v>
      </c>
      <c r="Q17" s="117"/>
      <c r="R17" s="116">
        <f ca="1">OFFSET(R17,0,-2)+1</f>
        <v>8</v>
      </c>
      <c r="S17" s="116">
        <f ca="1">OFFSET(S17,0,-1)+1</f>
        <v>9</v>
      </c>
      <c r="T17" s="116">
        <f ca="1">OFFSET(T17,0,-1)+1</f>
        <v>10</v>
      </c>
      <c r="U17" s="116">
        <f ca="1">OFFSET(U17,0,-1)+1</f>
        <v>11</v>
      </c>
      <c r="V17" s="116">
        <f ca="1">OFFSET(V17,0,-1)+1</f>
        <v>12</v>
      </c>
      <c r="W17" s="117">
        <f ca="1">OFFSET(W17,0,-1)+1</f>
        <v>13</v>
      </c>
      <c r="X17" s="117"/>
      <c r="Y17" s="116">
        <f ca="1">OFFSET(Y17,0,-2)+1</f>
        <v>14</v>
      </c>
      <c r="Z17" s="116">
        <f ca="1">OFFSET(Z17,0,-1)+1</f>
        <v>15</v>
      </c>
      <c r="AA17" s="116">
        <f ca="1">OFFSET(AA17,0,-1)+1</f>
        <v>16</v>
      </c>
      <c r="AB17" s="116">
        <f ca="1">OFFSET(AB17,0,-1)+1</f>
        <v>17</v>
      </c>
      <c r="AC17" s="116">
        <f ca="1">OFFSET(AC17,0,-1)+1</f>
        <v>18</v>
      </c>
      <c r="AD17" s="117">
        <f ca="1">OFFSET(AD17,0,-1)+1</f>
        <v>19</v>
      </c>
      <c r="AE17" s="117"/>
      <c r="AF17" s="116">
        <f ca="1">OFFSET(AF17,0,-2)+1</f>
        <v>20</v>
      </c>
      <c r="AG17" s="115">
        <f ca="1">OFFSET(AG17,0,-1)</f>
        <v>20</v>
      </c>
      <c r="AH17" s="116">
        <f ca="1">OFFSET(AH17,0,-1)+1</f>
        <v>21</v>
      </c>
    </row>
    <row r="18" spans="1:46" ht="22.5">
      <c r="A18" s="118">
        <v>1</v>
      </c>
      <c r="B18" s="119"/>
      <c r="C18" s="119"/>
      <c r="D18" s="119"/>
      <c r="E18" s="95"/>
      <c r="F18" s="120"/>
      <c r="G18" s="120"/>
      <c r="H18" s="120"/>
      <c r="I18" s="121">
        <v>1</v>
      </c>
      <c r="J18" s="122" t="s">
        <v>5</v>
      </c>
      <c r="K18" s="123"/>
      <c r="L18" s="124" t="str">
        <f>IF('[1]Перечень тарифов'!J21="","","" &amp; '[1]Перечень тарифов'!J21 &amp; "")</f>
        <v>Тариф на водоотведение (прием, очистка, транспортировка сточных вод)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 t="s">
        <v>67</v>
      </c>
    </row>
    <row r="19" spans="1:46" ht="22.5">
      <c r="A19" s="118"/>
      <c r="B19" s="118">
        <v>1</v>
      </c>
      <c r="C19" s="119"/>
      <c r="D19" s="119"/>
      <c r="E19" s="120"/>
      <c r="F19" s="120"/>
      <c r="G19" s="120"/>
      <c r="H19" s="120"/>
      <c r="I19" s="165" t="s">
        <v>82</v>
      </c>
      <c r="J19" s="127" t="s">
        <v>68</v>
      </c>
      <c r="K19" s="128"/>
      <c r="L19" s="129" t="str">
        <f>IF('[1]Перечень тарифов'!N21="","","" &amp; '[1]Перечень тарифов'!N21 &amp; "")</f>
        <v>Сургутский муниципальный район, Лянтор (71826105);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28" t="s">
        <v>69</v>
      </c>
    </row>
    <row r="20" spans="1:46" hidden="1">
      <c r="A20" s="118"/>
      <c r="B20" s="118"/>
      <c r="C20" s="118">
        <v>1</v>
      </c>
      <c r="D20" s="119"/>
      <c r="E20" s="120"/>
      <c r="F20" s="120"/>
      <c r="G20" s="120"/>
      <c r="H20" s="120"/>
      <c r="I20" s="126" t="e">
        <f ca="1">mergeValue(A20) &amp;"."&amp; mergeValue(B20)&amp;"."&amp; mergeValue(C20)</f>
        <v>#NAME?</v>
      </c>
      <c r="J20" s="130"/>
      <c r="K20" s="128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28"/>
      <c r="AL20" s="5"/>
    </row>
    <row r="21" spans="1:46" ht="33.75">
      <c r="A21" s="118"/>
      <c r="B21" s="118"/>
      <c r="C21" s="118"/>
      <c r="D21" s="118">
        <v>1</v>
      </c>
      <c r="E21" s="120"/>
      <c r="F21" s="120"/>
      <c r="G21" s="120"/>
      <c r="H21" s="120"/>
      <c r="I21" s="126" t="s">
        <v>83</v>
      </c>
      <c r="J21" s="131" t="s">
        <v>70</v>
      </c>
      <c r="K21" s="128"/>
      <c r="L21" s="132" t="s">
        <v>71</v>
      </c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28" t="s">
        <v>72</v>
      </c>
      <c r="AL21" s="5"/>
    </row>
    <row r="22" spans="1:46" ht="33.75">
      <c r="A22" s="118"/>
      <c r="B22" s="118"/>
      <c r="C22" s="118"/>
      <c r="D22" s="118"/>
      <c r="E22" s="118">
        <v>1</v>
      </c>
      <c r="F22" s="120"/>
      <c r="G22" s="120"/>
      <c r="H22" s="120"/>
      <c r="I22" s="126" t="s">
        <v>84</v>
      </c>
      <c r="J22" s="133" t="s">
        <v>73</v>
      </c>
      <c r="K22" s="28"/>
      <c r="L22" s="134" t="s">
        <v>71</v>
      </c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8" t="s">
        <v>74</v>
      </c>
      <c r="AJ22" s="5" t="e">
        <f ca="1">strCheckUnique(AK22:AK25)</f>
        <v>#NAME?</v>
      </c>
      <c r="AL22" s="5"/>
    </row>
    <row r="23" spans="1:46" ht="66" customHeight="1">
      <c r="A23" s="118"/>
      <c r="B23" s="118"/>
      <c r="C23" s="118"/>
      <c r="D23" s="118"/>
      <c r="E23" s="118"/>
      <c r="F23" s="119">
        <v>1</v>
      </c>
      <c r="G23" s="119"/>
      <c r="H23" s="119"/>
      <c r="I23" s="126" t="s">
        <v>85</v>
      </c>
      <c r="J23" s="135" t="s">
        <v>71</v>
      </c>
      <c r="K23" s="136"/>
      <c r="L23" s="137">
        <v>66.459999999999994</v>
      </c>
      <c r="M23" s="138"/>
      <c r="N23" s="138"/>
      <c r="O23" s="139" t="s">
        <v>26</v>
      </c>
      <c r="P23" s="140" t="s">
        <v>75</v>
      </c>
      <c r="Q23" s="139" t="s">
        <v>27</v>
      </c>
      <c r="R23" s="140" t="s">
        <v>75</v>
      </c>
      <c r="S23" s="137">
        <v>57.04</v>
      </c>
      <c r="T23" s="138"/>
      <c r="U23" s="138"/>
      <c r="V23" s="139" t="s">
        <v>31</v>
      </c>
      <c r="W23" s="140" t="s">
        <v>75</v>
      </c>
      <c r="X23" s="139" t="s">
        <v>32</v>
      </c>
      <c r="Y23" s="140" t="s">
        <v>75</v>
      </c>
      <c r="Z23" s="137">
        <v>58.87</v>
      </c>
      <c r="AA23" s="138"/>
      <c r="AB23" s="138"/>
      <c r="AC23" s="139" t="s">
        <v>33</v>
      </c>
      <c r="AD23" s="140" t="s">
        <v>75</v>
      </c>
      <c r="AE23" s="139" t="s">
        <v>34</v>
      </c>
      <c r="AF23" s="140" t="s">
        <v>76</v>
      </c>
      <c r="AG23" s="141"/>
      <c r="AH23" s="142" t="s">
        <v>77</v>
      </c>
      <c r="AI23" s="143" t="e">
        <f ca="1">strCheckDate(L24:AG24)</f>
        <v>#NAME?</v>
      </c>
      <c r="AK23" s="5" t="str">
        <f>IF(J23="","",J23 )</f>
        <v>без дифференциации</v>
      </c>
      <c r="AL23" s="5"/>
      <c r="AM23" s="5"/>
      <c r="AN23" s="5"/>
    </row>
    <row r="24" spans="1:46" ht="14.25" hidden="1" customHeight="1">
      <c r="A24" s="118"/>
      <c r="B24" s="118"/>
      <c r="C24" s="118"/>
      <c r="D24" s="118"/>
      <c r="E24" s="118"/>
      <c r="F24" s="119"/>
      <c r="G24" s="119"/>
      <c r="H24" s="119"/>
      <c r="I24" s="144"/>
      <c r="J24" s="145"/>
      <c r="K24" s="136"/>
      <c r="L24" s="146"/>
      <c r="M24" s="147"/>
      <c r="N24" s="148" t="str">
        <f>O23 &amp; "-" &amp; Q23</f>
        <v>01.01.2020-31.12.2020</v>
      </c>
      <c r="O24" s="139"/>
      <c r="P24" s="140"/>
      <c r="Q24" s="149"/>
      <c r="R24" s="140"/>
      <c r="S24" s="146"/>
      <c r="T24" s="147"/>
      <c r="U24" s="148" t="str">
        <f>V23 &amp; "-" &amp; X23</f>
        <v>01.01.2021-31.12.2021</v>
      </c>
      <c r="V24" s="139"/>
      <c r="W24" s="140"/>
      <c r="X24" s="149"/>
      <c r="Y24" s="140"/>
      <c r="Z24" s="146"/>
      <c r="AA24" s="147"/>
      <c r="AB24" s="148" t="str">
        <f>AC23 &amp; "-" &amp; AE23</f>
        <v>01.01.2022-31.12.2022</v>
      </c>
      <c r="AC24" s="139"/>
      <c r="AD24" s="140"/>
      <c r="AE24" s="149"/>
      <c r="AF24" s="140"/>
      <c r="AG24" s="141"/>
      <c r="AH24" s="150"/>
      <c r="AL24" s="5"/>
    </row>
    <row r="25" spans="1:46" s="160" customFormat="1" ht="15" customHeight="1">
      <c r="A25" s="118"/>
      <c r="B25" s="118"/>
      <c r="C25" s="118"/>
      <c r="D25" s="118"/>
      <c r="E25" s="118"/>
      <c r="F25" s="119"/>
      <c r="G25" s="119"/>
      <c r="H25" s="119"/>
      <c r="I25" s="151"/>
      <c r="J25" s="152" t="s">
        <v>78</v>
      </c>
      <c r="K25" s="153"/>
      <c r="L25" s="154"/>
      <c r="M25" s="154"/>
      <c r="N25" s="154"/>
      <c r="O25" s="155"/>
      <c r="P25" s="156"/>
      <c r="Q25" s="156"/>
      <c r="R25" s="156"/>
      <c r="S25" s="154"/>
      <c r="T25" s="154"/>
      <c r="U25" s="154"/>
      <c r="V25" s="155"/>
      <c r="W25" s="156"/>
      <c r="X25" s="156"/>
      <c r="Y25" s="156"/>
      <c r="Z25" s="154"/>
      <c r="AA25" s="154"/>
      <c r="AB25" s="154"/>
      <c r="AC25" s="155"/>
      <c r="AD25" s="156"/>
      <c r="AE25" s="156"/>
      <c r="AF25" s="156"/>
      <c r="AG25" s="157"/>
      <c r="AH25" s="158"/>
      <c r="AI25" s="159"/>
      <c r="AJ25" s="159"/>
      <c r="AK25" s="159"/>
      <c r="AL25" s="5"/>
      <c r="AM25" s="159"/>
      <c r="AN25" s="80"/>
      <c r="AO25" s="80"/>
      <c r="AP25" s="80"/>
      <c r="AQ25" s="80"/>
      <c r="AR25" s="80"/>
      <c r="AS25" s="80"/>
      <c r="AT25" s="4"/>
    </row>
    <row r="26" spans="1:46" s="160" customFormat="1" ht="15" customHeight="1">
      <c r="A26" s="118"/>
      <c r="B26" s="118"/>
      <c r="C26" s="118"/>
      <c r="D26" s="118"/>
      <c r="E26" s="119"/>
      <c r="F26" s="120"/>
      <c r="G26" s="120"/>
      <c r="H26" s="120"/>
      <c r="I26" s="151"/>
      <c r="J26" s="161" t="s">
        <v>79</v>
      </c>
      <c r="K26" s="153"/>
      <c r="L26" s="154"/>
      <c r="M26" s="154"/>
      <c r="N26" s="154"/>
      <c r="O26" s="155"/>
      <c r="P26" s="156"/>
      <c r="Q26" s="156"/>
      <c r="R26" s="153"/>
      <c r="S26" s="154"/>
      <c r="T26" s="154"/>
      <c r="U26" s="154"/>
      <c r="V26" s="155"/>
      <c r="W26" s="156"/>
      <c r="X26" s="156"/>
      <c r="Y26" s="153"/>
      <c r="Z26" s="154"/>
      <c r="AA26" s="154"/>
      <c r="AB26" s="154"/>
      <c r="AC26" s="155"/>
      <c r="AD26" s="156"/>
      <c r="AE26" s="156"/>
      <c r="AF26" s="153"/>
      <c r="AG26" s="156"/>
      <c r="AH26" s="157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</row>
    <row r="27" spans="1:46" s="160" customFormat="1" ht="15" customHeight="1">
      <c r="A27" s="118"/>
      <c r="B27" s="118"/>
      <c r="C27" s="118"/>
      <c r="D27" s="119"/>
      <c r="E27" s="162"/>
      <c r="F27" s="120"/>
      <c r="G27" s="120"/>
      <c r="H27" s="120"/>
      <c r="I27" s="151"/>
      <c r="J27" s="163" t="s">
        <v>80</v>
      </c>
      <c r="K27" s="153"/>
      <c r="L27" s="154"/>
      <c r="M27" s="154"/>
      <c r="N27" s="154"/>
      <c r="O27" s="155"/>
      <c r="P27" s="156"/>
      <c r="Q27" s="156"/>
      <c r="R27" s="153"/>
      <c r="S27" s="154"/>
      <c r="T27" s="154"/>
      <c r="U27" s="154"/>
      <c r="V27" s="155"/>
      <c r="W27" s="156"/>
      <c r="X27" s="156"/>
      <c r="Y27" s="153"/>
      <c r="Z27" s="154"/>
      <c r="AA27" s="154"/>
      <c r="AB27" s="154"/>
      <c r="AC27" s="155"/>
      <c r="AD27" s="156"/>
      <c r="AE27" s="156"/>
      <c r="AF27" s="153"/>
      <c r="AG27" s="156"/>
      <c r="AH27" s="157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</row>
    <row r="28" spans="1:46" ht="3" customHeight="1"/>
    <row r="29" spans="1:46" ht="48.95" customHeight="1">
      <c r="I29" s="164">
        <v>1</v>
      </c>
      <c r="J29" s="48" t="s">
        <v>81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</sheetData>
  <mergeCells count="58">
    <mergeCell ref="J29:AG29"/>
    <mergeCell ref="Y23:Y24"/>
    <mergeCell ref="AC23:AC24"/>
    <mergeCell ref="AD23:AD24"/>
    <mergeCell ref="AE23:AE24"/>
    <mergeCell ref="AF23:AF24"/>
    <mergeCell ref="AH23:AH25"/>
    <mergeCell ref="L22:AG22"/>
    <mergeCell ref="K23:K24"/>
    <mergeCell ref="O23:O24"/>
    <mergeCell ref="P23:P24"/>
    <mergeCell ref="Q23:Q24"/>
    <mergeCell ref="R23:R24"/>
    <mergeCell ref="V23:V24"/>
    <mergeCell ref="W23:W24"/>
    <mergeCell ref="X23:X24"/>
    <mergeCell ref="A18:A27"/>
    <mergeCell ref="L18:AG18"/>
    <mergeCell ref="B19:B27"/>
    <mergeCell ref="L19:AG19"/>
    <mergeCell ref="C20:C27"/>
    <mergeCell ref="L20:AG20"/>
    <mergeCell ref="D21:D26"/>
    <mergeCell ref="L21:AG21"/>
    <mergeCell ref="E22:E25"/>
    <mergeCell ref="AC15:AE15"/>
    <mergeCell ref="P16:Q16"/>
    <mergeCell ref="W16:X16"/>
    <mergeCell ref="AD16:AE16"/>
    <mergeCell ref="P17:Q17"/>
    <mergeCell ref="W17:X17"/>
    <mergeCell ref="AD17:AE17"/>
    <mergeCell ref="S14:X14"/>
    <mergeCell ref="Y14:Y16"/>
    <mergeCell ref="Z14:AE14"/>
    <mergeCell ref="AF14:AF16"/>
    <mergeCell ref="AG14:AG16"/>
    <mergeCell ref="M15:N15"/>
    <mergeCell ref="O15:Q15"/>
    <mergeCell ref="T15:U15"/>
    <mergeCell ref="V15:X15"/>
    <mergeCell ref="AA15:AB15"/>
    <mergeCell ref="L12:R12"/>
    <mergeCell ref="S12:Y12"/>
    <mergeCell ref="Z12:AF12"/>
    <mergeCell ref="I13:AG13"/>
    <mergeCell ref="AH13:AH16"/>
    <mergeCell ref="I14:I16"/>
    <mergeCell ref="J14:J16"/>
    <mergeCell ref="K14:K16"/>
    <mergeCell ref="L14:Q14"/>
    <mergeCell ref="R14:R16"/>
    <mergeCell ref="I5:R5"/>
    <mergeCell ref="L7:AG7"/>
    <mergeCell ref="L8:AG8"/>
    <mergeCell ref="L9:AG9"/>
    <mergeCell ref="L10:AG10"/>
    <mergeCell ref="I11:J11"/>
  </mergeCells>
  <dataValidations count="8">
    <dataValidation type="decimal" allowBlank="1" showErrorMessage="1" errorTitle="Ошибка" error="Допускается ввод только действительных чисел!" sqref="L23 S23 Z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P23:P24 R23:R24 W23:W24 Y23:Y24 AD23:AD24 AF23:AF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23 Q23:Q24 V23 X23:X24 AC23 AE23:AE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J23">
      <formula1>900</formula1>
    </dataValidation>
    <dataValidation allowBlank="1" sqref="P25:P27 W25:W27 AD25:AD27"/>
    <dataValidation type="list" allowBlank="1" showInputMessage="1" showErrorMessage="1" errorTitle="Ошибка" error="Выберите значение из списка" sqref="L22 S22 Z22">
      <formula1>kind_of_cons</formula1>
    </dataValidation>
    <dataValidation allowBlank="1" promptTitle="checkPeriodRange" sqref="N24 U24 AB24"/>
    <dataValidation type="textLength" operator="lessThanOrEqual" allowBlank="1" showInputMessage="1" showErrorMessage="1" errorTitle="Ошибка" error="Допускается ввод не более 900 символов!" sqref="AH6 AH8:AH9 L21:AG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3.12.1</vt:lpstr>
      <vt:lpstr>Форма 3.12.2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2020-03-04T11:07:41Z</dcterms:modified>
</cp:coreProperties>
</file>