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47D20E5-F8EB-40CA-8EEE-6CB4FBE9FA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</sheets>
  <definedNames>
    <definedName name="_xlnm.Print_Area" localSheetId="0">'01.02.2020г.'!$A$1:$N$31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F5" i="2" l="1"/>
  <c r="G6" i="2" l="1"/>
  <c r="G7" i="2"/>
  <c r="F6" i="2"/>
  <c r="F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<sst xmlns="http://schemas.openxmlformats.org/spreadsheetml/2006/main" count="38" uniqueCount="35">
  <si>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</si>
  <si>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</si>
  <si>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</si>
  <si>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</si>
  <si>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</si>
  <si>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</si>
  <si>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</si>
  <si>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</si>
  <si>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</si>
  <si>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</si>
  <si>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</si>
  <si>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</si>
  <si>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</si>
  <si>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</si>
  <si>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</si>
  <si>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</si>
  <si>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</si>
  <si>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</si>
  <si>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</si>
  <si>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</si>
  <si>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</si>
  <si>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</si>
  <si>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</si>
  <si>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</si>
  <si>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</si>
  <si>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</si>
  <si>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>Исполнитель:</t>
  </si>
  <si>
    <t>E-mail: pto@lgutviv.ru</t>
  </si>
  <si>
    <t>ПРИМЕЧАНИЕ: указана мощность 2-х очередей станции очистки питьевой воды , фактическая располагаемая мощность составляет 8 тыс м3/сут. в связи с тем, что одна очередь на ВОС выведена на реконструкцию.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</si>
  <si>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</si>
  <si>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Вед. инженер ПТО В.Р. Габсалямов</t>
  </si>
  <si>
    <t>Телефон: 8 (34638) 24-414 доб. 1135</t>
  </si>
  <si>
    <t>Начальник ПТО                                                     Е.А. Зайцева</t>
  </si>
  <si>
    <t>по состоянию на 01.01.2021 г.</t>
  </si>
  <si>
    <t xml:space="preserve">Заключён контракт на выполнение реконструкции станции обезжелезивания №1 с увеличением производительности очереди до 16000 м3/сут.,                                                                                                  подрядчик -  ООО "Мармитекс".                                                                                                                                                   Срок реализации контракта 2018-2020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</si>
</sst>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8" fillId="2" borderId="0" xfId="1" applyNumberFormat="1" applyFont="1" applyFill="1" applyAlignment="1">
      <alignment horizontal="left"/>
    </xf>
    <xf numFmtId="0" fontId="11" fillId="4" borderId="5" xfId="1" applyFont="1" applyFill="1" applyBorder="1" applyAlignment="1">
      <alignment horizontal="center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2" fontId="11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3" fontId="11" fillId="4" borderId="5" xfId="1" applyNumberFormat="1" applyFont="1" applyFill="1" applyBorder="1" applyAlignment="1">
      <alignment horizontal="center" vertical="center" wrapText="1"/>
    </xf>
    <xf numFmtId="0" fontId="11" fillId="4" borderId="5" xfId="1" quotePrefix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wrapText="1"/>
    </xf>
    <xf numFmtId="0" fontId="11" fillId="2" borderId="6" xfId="1" applyFont="1" applyFill="1" applyBorder="1" applyAlignment="1">
      <alignment vertical="center" wrapText="1"/>
    </xf>
    <xf numFmtId="4" fontId="11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5" fillId="2" borderId="6" xfId="1" applyFont="1" applyFill="1" applyBorder="1"/>
    <xf numFmtId="0" fontId="11" fillId="4" borderId="14" xfId="1" applyFont="1" applyFill="1" applyBorder="1" applyAlignment="1">
      <alignment horizontal="center" vertical="center" wrapText="1"/>
    </xf>
    <xf numFmtId="3" fontId="11" fillId="4" borderId="14" xfId="1" applyNumberFormat="1" applyFont="1" applyFill="1" applyBorder="1" applyAlignment="1">
      <alignment horizontal="center" vertical="center" wrapText="1"/>
    </xf>
    <xf numFmtId="4" fontId="11" fillId="4" borderId="14" xfId="1" applyNumberFormat="1" applyFont="1" applyFill="1" applyBorder="1" applyAlignment="1">
      <alignment horizontal="center" vertical="center" wrapText="1"/>
    </xf>
    <xf numFmtId="2" fontId="11" fillId="5" borderId="14" xfId="1" applyNumberFormat="1" applyFont="1" applyFill="1" applyBorder="1" applyAlignment="1">
      <alignment horizontal="center" vertical="center"/>
    </xf>
    <xf numFmtId="4" fontId="10" fillId="4" borderId="14" xfId="1" applyNumberFormat="1" applyFont="1" applyFill="1" applyBorder="1" applyAlignment="1">
      <alignment horizontal="center" vertical="center" wrapText="1"/>
    </xf>
    <xf numFmtId="2" fontId="11" fillId="4" borderId="14" xfId="1" applyNumberFormat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vertical="center" wrapText="1"/>
    </xf>
    <xf numFmtId="0" fontId="11" fillId="4" borderId="15" xfId="1" applyFont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 applyAlignment="1">
      <alignment horizontal="center" vertical="center" wrapText="1"/>
    </xf>
    <xf numFmtId="2" fontId="11" fillId="5" borderId="6" xfId="1" applyNumberFormat="1" applyFont="1" applyFill="1" applyBorder="1" applyAlignment="1">
      <alignment horizontal="center" vertical="center"/>
    </xf>
    <xf numFmtId="4" fontId="10" fillId="4" borderId="6" xfId="1" applyNumberFormat="1" applyFont="1" applyFill="1" applyBorder="1" applyAlignment="1">
      <alignment horizontal="center" vertical="center" wrapText="1"/>
    </xf>
    <xf numFmtId="2" fontId="11" fillId="4" borderId="6" xfId="1" applyNumberFormat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16" xfId="1" applyFont="1" applyFill="1" applyBorder="1" applyAlignment="1">
      <alignment vertical="center" wrapText="1"/>
    </xf>
    <xf numFmtId="4" fontId="11" fillId="2" borderId="14" xfId="1" applyNumberFormat="1" applyFont="1" applyFill="1" applyBorder="1" applyAlignment="1">
      <alignment horizontal="center" vertical="center" wrapText="1"/>
    </xf>
    <xf numFmtId="4" fontId="10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17" fontId="19" fillId="2" borderId="0" xfId="1" applyNumberFormat="1" applyFont="1" applyFill="1"/>
    <xf numFmtId="0" fontId="16" fillId="2" borderId="0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justify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/>
    <xf numFmtId="0" fontId="10" fillId="2" borderId="8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/>
    <xf numFmtId="0" fontId="13" fillId="2" borderId="14" xfId="1" applyFont="1" applyFill="1" applyBorder="1" applyAlignment="1"/>
    <xf numFmtId="4" fontId="12" fillId="2" borderId="8" xfId="1" applyNumberFormat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topLeftCell="A6" zoomScaleNormal="130" zoomScaleSheetLayoutView="100" workbookViewId="0">
      <selection activeCell="H23" sqref="H23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4" customWidth="1"/>
    <col min="8" max="8" width="11.28515625" style="24" customWidth="1"/>
    <col min="9" max="9" width="4.5703125" style="25" hidden="1" customWidth="1"/>
    <col min="10" max="10" width="5.42578125" style="25" hidden="1" customWidth="1"/>
    <col min="11" max="11" width="7.28515625" style="25" hidden="1" customWidth="1"/>
    <col min="12" max="12" width="16.42578125" style="14" customWidth="1"/>
    <col min="13" max="13" width="47.5703125" style="18" customWidth="1"/>
    <col min="14" max="14" width="0.140625" style="36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"/>
      <c r="O1" s="2"/>
      <c r="P1" s="3"/>
    </row>
    <row r="2" spans="1:21" ht="15" customHeight="1" thickBot="1" x14ac:dyDescent="0.25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70" t="s">
        <v>33</v>
      </c>
      <c r="N2" s="11"/>
    </row>
    <row r="3" spans="1:21" ht="29.25" customHeight="1" x14ac:dyDescent="0.2">
      <c r="A3" s="81" t="s">
        <v>0</v>
      </c>
      <c r="B3" s="83" t="s">
        <v>1</v>
      </c>
      <c r="C3" s="83" t="s">
        <v>2</v>
      </c>
      <c r="D3" s="86" t="s">
        <v>3</v>
      </c>
      <c r="E3" s="87"/>
      <c r="F3" s="87"/>
      <c r="G3" s="87"/>
      <c r="H3" s="87"/>
      <c r="I3" s="88" t="s">
        <v>4</v>
      </c>
      <c r="J3" s="88"/>
      <c r="K3" s="83"/>
      <c r="L3" s="83" t="s">
        <v>5</v>
      </c>
      <c r="M3" s="89" t="s">
        <v>6</v>
      </c>
      <c r="N3" s="11"/>
    </row>
    <row r="4" spans="1:21" ht="99" customHeight="1" thickBot="1" x14ac:dyDescent="0.25">
      <c r="A4" s="82"/>
      <c r="B4" s="84"/>
      <c r="C4" s="85"/>
      <c r="D4" s="66" t="s">
        <v>7</v>
      </c>
      <c r="E4" s="66" t="s">
        <v>22</v>
      </c>
      <c r="F4" s="66" t="s">
        <v>21</v>
      </c>
      <c r="G4" s="67" t="s">
        <v>23</v>
      </c>
      <c r="H4" s="67" t="s">
        <v>24</v>
      </c>
      <c r="I4" s="68" t="s">
        <v>8</v>
      </c>
      <c r="J4" s="68" t="s">
        <v>9</v>
      </c>
      <c r="K4" s="68" t="s">
        <v>10</v>
      </c>
      <c r="L4" s="85"/>
      <c r="M4" s="90"/>
      <c r="N4" s="1" t="s">
        <v>11</v>
      </c>
      <c r="O4" s="12" t="s">
        <v>12</v>
      </c>
    </row>
    <row r="5" spans="1:21" s="18" customFormat="1" ht="30" customHeight="1" x14ac:dyDescent="0.2">
      <c r="A5" s="75">
        <v>16</v>
      </c>
      <c r="B5" s="73" t="s">
        <v>16</v>
      </c>
      <c r="C5" s="59" t="s">
        <v>17</v>
      </c>
      <c r="D5" s="60">
        <v>301.81</v>
      </c>
      <c r="E5" s="60">
        <v>273.44</v>
      </c>
      <c r="F5" s="60">
        <f>0.451+0.532+0.04321+0.946+0.884+0.5662</f>
        <v>3.4224100000000002</v>
      </c>
      <c r="G5" s="61">
        <f>214.4+0.519+0.0303+0.45175+0.0096+0.0058+2.2+0.427+0.361+0.108</f>
        <v>218.51245</v>
      </c>
      <c r="H5" s="62">
        <f>E5-F5-G5</f>
        <v>51.505139999999983</v>
      </c>
      <c r="I5" s="59" t="s">
        <v>18</v>
      </c>
      <c r="J5" s="59">
        <v>1.91</v>
      </c>
      <c r="K5" s="63">
        <f>H5-J5</f>
        <v>49.595139999999986</v>
      </c>
      <c r="L5" s="64"/>
      <c r="M5" s="65"/>
      <c r="N5" s="19"/>
      <c r="O5" s="16"/>
      <c r="P5" s="17"/>
      <c r="Q5" s="20"/>
      <c r="R5" s="20"/>
      <c r="U5" s="20"/>
    </row>
    <row r="6" spans="1:21" s="18" customFormat="1" ht="103.5" customHeight="1" x14ac:dyDescent="0.2">
      <c r="A6" s="75"/>
      <c r="B6" s="73"/>
      <c r="C6" s="38" t="s">
        <v>14</v>
      </c>
      <c r="D6" s="42">
        <v>16000</v>
      </c>
      <c r="E6" s="42">
        <v>8000</v>
      </c>
      <c r="F6" s="39">
        <f>4+10+10.5+0.6+71+101.4+40.56</f>
        <v>238.06</v>
      </c>
      <c r="G6" s="40">
        <f>5297.13+0.858+0.572+47.75+0.07+1+53.7+0.54+0.0058+0.35+324+38+63.25</f>
        <v>5827.2258000000002</v>
      </c>
      <c r="H6" s="41">
        <f>E6-F6-G6</f>
        <v>1934.7141999999994</v>
      </c>
      <c r="I6" s="38" t="s">
        <v>18</v>
      </c>
      <c r="J6" s="43">
        <v>17.25</v>
      </c>
      <c r="K6" s="38">
        <f>H6-J6</f>
        <v>1917.4641999999994</v>
      </c>
      <c r="L6" s="38" t="s">
        <v>25</v>
      </c>
      <c r="M6" s="69" t="s">
        <v>34</v>
      </c>
      <c r="N6" s="19"/>
      <c r="O6" s="15"/>
      <c r="P6" s="17"/>
      <c r="Q6" s="20"/>
      <c r="R6" s="20"/>
      <c r="T6" s="20"/>
    </row>
    <row r="7" spans="1:21" s="18" customFormat="1" ht="54.75" customHeight="1" thickBot="1" x14ac:dyDescent="0.25">
      <c r="A7" s="76"/>
      <c r="B7" s="74"/>
      <c r="C7" s="51" t="s">
        <v>15</v>
      </c>
      <c r="D7" s="52">
        <v>14000</v>
      </c>
      <c r="E7" s="52">
        <v>7000</v>
      </c>
      <c r="F7" s="53">
        <f>4+10+10.5+0.6+71+101.4+39</f>
        <v>236.5</v>
      </c>
      <c r="G7" s="54">
        <f>4945.479+0.5+36.25+1+53.7+1+324+0.35+38+63.25</f>
        <v>5463.5290000000005</v>
      </c>
      <c r="H7" s="55">
        <f>E7-F7-G7</f>
        <v>1299.9709999999995</v>
      </c>
      <c r="I7" s="51" t="s">
        <v>18</v>
      </c>
      <c r="J7" s="51">
        <v>17</v>
      </c>
      <c r="K7" s="56">
        <f>H7-J7</f>
        <v>1282.9709999999995</v>
      </c>
      <c r="L7" s="57" t="s">
        <v>19</v>
      </c>
      <c r="M7" s="58"/>
      <c r="N7" s="21"/>
      <c r="O7" s="16"/>
      <c r="P7" s="17"/>
      <c r="Q7" s="20"/>
      <c r="R7" s="20"/>
      <c r="T7" s="20"/>
    </row>
    <row r="8" spans="1:21" s="18" customFormat="1" ht="3" hidden="1" customHeight="1" x14ac:dyDescent="0.2">
      <c r="A8" s="45"/>
      <c r="B8" s="46"/>
      <c r="C8" s="47" t="s">
        <v>13</v>
      </c>
      <c r="D8" s="48">
        <v>24920</v>
      </c>
      <c r="E8" s="48">
        <v>24920</v>
      </c>
      <c r="F8" s="48"/>
      <c r="G8" s="48"/>
      <c r="H8" s="49" t="e">
        <f>E8-#REF!</f>
        <v>#REF!</v>
      </c>
      <c r="I8" s="44" t="s">
        <v>18</v>
      </c>
      <c r="J8" s="44">
        <v>600</v>
      </c>
      <c r="K8" s="44" t="e">
        <f>H8-J8</f>
        <v>#REF!</v>
      </c>
      <c r="L8" s="50"/>
      <c r="M8" s="47" t="s">
        <v>20</v>
      </c>
      <c r="N8" s="21"/>
      <c r="O8" s="16"/>
      <c r="P8" s="17"/>
      <c r="R8" s="20" t="e">
        <f t="shared" ref="R8" si="0">H8-Q8</f>
        <v>#REF!</v>
      </c>
    </row>
    <row r="9" spans="1:21" s="31" customFormat="1" x14ac:dyDescent="0.2">
      <c r="B9" s="14"/>
      <c r="C9" s="23"/>
      <c r="D9" s="23"/>
      <c r="E9" s="23"/>
      <c r="F9" s="24"/>
      <c r="G9" s="24"/>
      <c r="H9" s="25"/>
      <c r="I9" s="25"/>
      <c r="J9" s="25"/>
      <c r="K9" s="14"/>
      <c r="L9" s="14"/>
      <c r="M9" s="27"/>
      <c r="N9" s="28"/>
      <c r="O9" s="29"/>
      <c r="P9" s="30"/>
    </row>
    <row r="10" spans="1:21" s="31" customFormat="1" x14ac:dyDescent="0.2">
      <c r="A10" s="71" t="s">
        <v>28</v>
      </c>
      <c r="B10" s="14"/>
      <c r="C10" s="23"/>
      <c r="D10" s="23"/>
      <c r="E10" s="23"/>
      <c r="F10" s="24"/>
      <c r="G10" s="24"/>
      <c r="H10" s="25"/>
      <c r="I10" s="25"/>
      <c r="J10" s="25"/>
      <c r="K10" s="14"/>
      <c r="L10" s="14"/>
      <c r="M10" s="26"/>
      <c r="N10" s="28"/>
      <c r="O10" s="29"/>
      <c r="P10" s="30"/>
    </row>
    <row r="11" spans="1:21" ht="10.5" customHeight="1" x14ac:dyDescent="0.2">
      <c r="A11" s="26"/>
      <c r="C11" s="26"/>
      <c r="D11" s="32"/>
      <c r="E11" s="32"/>
      <c r="F11" s="32"/>
      <c r="G11" s="33"/>
      <c r="H11" s="33"/>
      <c r="I11" s="34"/>
      <c r="J11" s="34"/>
      <c r="K11" s="34"/>
      <c r="L11" s="35"/>
      <c r="M11" s="26"/>
    </row>
    <row r="12" spans="1:21" s="23" customFormat="1" ht="15.75" x14ac:dyDescent="0.25">
      <c r="A12" s="22"/>
      <c r="C12" s="14"/>
      <c r="E12" s="37"/>
      <c r="G12" s="24"/>
      <c r="H12" s="24"/>
      <c r="I12" s="25"/>
      <c r="J12" s="25"/>
      <c r="K12" s="25"/>
      <c r="L12" s="14"/>
      <c r="M12" s="18"/>
      <c r="N12" s="36"/>
      <c r="O12" s="12"/>
      <c r="P12" s="13"/>
      <c r="Q12" s="14"/>
      <c r="R12" s="14"/>
      <c r="S12" s="14"/>
      <c r="T12" s="14"/>
      <c r="U12" s="14"/>
    </row>
    <row r="13" spans="1:21" s="23" customFormat="1" x14ac:dyDescent="0.2">
      <c r="A13" s="22"/>
      <c r="R13" s="14"/>
      <c r="S13" s="14"/>
      <c r="T13" s="14"/>
      <c r="U13" s="14"/>
    </row>
    <row r="14" spans="1:21" s="23" customFormat="1" x14ac:dyDescent="0.2">
      <c r="N14" s="11"/>
      <c r="O14" s="12"/>
      <c r="P14" s="13"/>
      <c r="Q14" s="6"/>
      <c r="R14" s="14"/>
      <c r="S14" s="14"/>
      <c r="T14" s="14"/>
      <c r="U14" s="14"/>
    </row>
    <row r="17" spans="1:21" s="23" customFormat="1" x14ac:dyDescent="0.2">
      <c r="A17" s="77"/>
      <c r="B17" s="77"/>
      <c r="C17" s="77"/>
      <c r="D17" s="77"/>
      <c r="G17" s="24"/>
      <c r="H17" s="24"/>
      <c r="I17" s="25"/>
      <c r="J17" s="25"/>
      <c r="K17" s="25"/>
      <c r="L17" s="14"/>
      <c r="M17" s="18"/>
      <c r="N17" s="36"/>
      <c r="O17" s="12"/>
      <c r="P17" s="13"/>
      <c r="Q17" s="14"/>
      <c r="R17" s="14"/>
      <c r="S17" s="14"/>
      <c r="T17" s="14"/>
      <c r="U17" s="14"/>
    </row>
    <row r="18" spans="1:21" ht="18.75" x14ac:dyDescent="0.3">
      <c r="A18" s="72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28" spans="1:21" x14ac:dyDescent="0.2">
      <c r="A28" s="22" t="s">
        <v>26</v>
      </c>
    </row>
    <row r="29" spans="1:21" x14ac:dyDescent="0.2">
      <c r="A29" s="22" t="s">
        <v>30</v>
      </c>
    </row>
    <row r="30" spans="1:21" x14ac:dyDescent="0.2">
      <c r="A30" s="22" t="s">
        <v>31</v>
      </c>
    </row>
    <row r="31" spans="1:21" x14ac:dyDescent="0.2">
      <c r="A31" s="22" t="s">
        <v>27</v>
      </c>
    </row>
    <row r="32" spans="1:21" s="22" customFormat="1" x14ac:dyDescent="0.2">
      <c r="C32" s="14"/>
      <c r="D32" s="23"/>
      <c r="E32" s="23"/>
      <c r="F32" s="23"/>
      <c r="G32" s="24"/>
      <c r="H32" s="24"/>
      <c r="I32" s="25"/>
      <c r="J32" s="25"/>
      <c r="K32" s="25"/>
      <c r="L32" s="14"/>
      <c r="M32" s="18"/>
      <c r="N32" s="36"/>
      <c r="O32" s="12"/>
      <c r="P32" s="13"/>
      <c r="Q32" s="14"/>
      <c r="R32" s="14"/>
      <c r="S32" s="14"/>
      <c r="T32" s="14"/>
      <c r="U32" s="14"/>
    </row>
    <row r="33" spans="1:1" x14ac:dyDescent="0.2">
      <c r="A33" s="14"/>
    </row>
  </sheetData>
  <mergeCells count="12">
    <mergeCell ref="A18:M18"/>
    <mergeCell ref="B5:B7"/>
    <mergeCell ref="A5:A7"/>
    <mergeCell ref="A17:D17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colBreaks count="2" manualBreakCount="2">
    <brk id="13" max="30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2020-12-28T05:31:39Z</dcterms:modified>
</cp:coreProperties>
</file>