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Y25" i="1"/>
  <c r="BK25"/>
  <c r="AW25"/>
  <c r="AI25"/>
  <c r="U25"/>
  <c r="G25"/>
  <c r="CN24"/>
  <c r="AI24"/>
  <c r="BY20"/>
  <c r="BK20"/>
  <c r="AW20"/>
  <c r="AI20"/>
  <c r="U20"/>
  <c r="G20"/>
  <c r="CN19"/>
  <c r="D15"/>
  <c r="D14"/>
  <c r="C13"/>
  <c r="D13" s="1"/>
  <c r="E13" s="1"/>
  <c r="F13" s="1"/>
  <c r="G13" s="1"/>
  <c r="H13" s="1"/>
  <c r="I13" s="1"/>
  <c r="J13" s="1"/>
  <c r="K13" s="1"/>
  <c r="L13" s="1"/>
  <c r="M13" s="1"/>
  <c r="N13" s="1"/>
  <c r="O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I13" s="1"/>
  <c r="CJ13" s="1"/>
  <c r="CK13" s="1"/>
  <c r="E6"/>
  <c r="E5"/>
  <c r="B5"/>
  <c r="E4"/>
  <c r="B4"/>
  <c r="E3"/>
  <c r="B3"/>
  <c r="CL19"/>
  <c r="CM23"/>
  <c r="CL24"/>
  <c r="CM18"/>
  <c r="A16"/>
</calcChain>
</file>

<file path=xl/sharedStrings.xml><?xml version="1.0" encoding="utf-8"?>
<sst xmlns="http://schemas.openxmlformats.org/spreadsheetml/2006/main" count="198" uniqueCount="65">
  <si>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</si>
  <si>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</si>
  <si>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</si>
  <si>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</si>
  <si>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</si>
  <si>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</si>
  <si>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</si>
  <si>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</si>
  <si>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</si>
  <si>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</si>
  <si>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</si>
  <si>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</si>
  <si>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</si>
  <si>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</si>
  <si>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</si>
  <si>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</si>
  <si>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</si>
  <si>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</si>
  <si>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</si>
  <si>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</si>
  <si>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</si>
  <si>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</si>
  <si>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</si>
  <si>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</si>
  <si>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</si>
  <si>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</si>
  <si>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</si>
  <si>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</si>
  <si>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</si>
  <si>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</si>
  <si>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</si>
  <si>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</si>
  <si>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</si>
  <si>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</si>
  <si>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</si>
  <si>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</si>
  <si>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</si>
  <si>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потребителя (без учета НДС)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</si>
  <si>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</si>
  <si>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</si>
  <si>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</si>
  <si>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</si>
  <si>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</si>
  <si>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</si>
  <si>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</si>
  <si>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</si>
  <si>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</si>
  <si>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</si>
  <si>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</si>
  <si>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</si>
  <si>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</si>
  <si>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</si>
  <si>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</si>
  <si>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</si>
  <si>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</si>
  <si>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>Тариф для населения (с учетом НДС)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</si>
  <si>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</si>
  <si>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</si>
  <si>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</si>
  <si>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1.1.</t>
  </si>
  <si>
    <t>1.1.1.</t>
  </si>
  <si>
    <t>1.1.1.1.</t>
  </si>
  <si>
    <t>1.1.1.1.1.</t>
  </si>
  <si>
    <t>1.1.1.2.</t>
  </si>
  <si>
    <t>1.1.1.2.1.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</si>
</sst>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center" indent="6"/>
    </xf>
    <xf numFmtId="49" fontId="14" fillId="4" borderId="4" xfId="4" applyNumberFormat="1" applyFont="1" applyFill="1" applyBorder="1" applyAlignment="1" applyProtection="1">
      <alignment horizontal="center" vertical="center" wrapText="1"/>
    </xf>
    <xf numFmtId="49" fontId="15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6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8" xfId="1" applyNumberFormat="1" applyFont="1" applyFill="1" applyBorder="1" applyAlignment="1" applyProtection="1">
      <alignment horizontal="left" vertical="center" wrapText="1" indent="6"/>
    </xf>
    <xf numFmtId="49" fontId="15" fillId="4" borderId="9" xfId="0" applyNumberFormat="1" applyFont="1" applyFill="1" applyBorder="1" applyAlignment="1" applyProtection="1">
      <alignment horizontal="center" vertical="center"/>
    </xf>
    <xf numFmtId="49" fontId="11" fillId="4" borderId="10" xfId="0" applyNumberFormat="1" applyFont="1" applyFill="1" applyBorder="1" applyAlignment="1" applyProtection="1">
      <alignment horizontal="left" vertical="center" indent="4"/>
    </xf>
    <xf numFmtId="49" fontId="14" fillId="4" borderId="10" xfId="4" applyNumberFormat="1" applyFont="1" applyFill="1" applyBorder="1" applyAlignment="1" applyProtection="1">
      <alignment horizontal="center" vertical="center" wrapText="1"/>
    </xf>
    <xf numFmtId="49" fontId="15" fillId="4" borderId="10" xfId="0" applyNumberFormat="1" applyFont="1" applyFill="1" applyBorder="1" applyAlignment="1" applyProtection="1">
      <alignment horizontal="left" vertical="center"/>
    </xf>
    <xf numFmtId="49" fontId="0" fillId="4" borderId="10" xfId="4" applyNumberFormat="1" applyFont="1" applyFill="1" applyBorder="1" applyAlignment="1" applyProtection="1">
      <alignment horizontal="center" vertical="center" wrapText="1"/>
    </xf>
    <xf numFmtId="49" fontId="3" fillId="4" borderId="10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3"/>
    </xf>
    <xf numFmtId="49" fontId="11" fillId="4" borderId="4" xfId="0" applyNumberFormat="1" applyFont="1" applyFill="1" applyBorder="1" applyAlignment="1" applyProtection="1">
      <alignment horizontal="left" vertical="center" indent="2"/>
    </xf>
    <xf numFmtId="0" fontId="16" fillId="0" borderId="0" xfId="1" applyFont="1" applyFill="1" applyAlignment="1" applyProtection="1">
      <alignment horizontal="right" vertical="top" wrapText="1"/>
    </xf>
    <xf numFmtId="49" fontId="12" fillId="2" borderId="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12" fillId="2" borderId="2" xfId="8" applyNumberFormat="1" applyFont="1" applyFill="1" applyBorder="1" applyAlignment="1" applyProtection="1">
      <alignment horizontal="center" vertical="center" wrapText="1"/>
    </xf>
    <xf numFmtId="16" fontId="3" fillId="2" borderId="2" xfId="1" applyNumberFormat="1" applyFont="1" applyFill="1" applyBorder="1" applyAlignment="1" applyProtection="1">
      <alignment horizontal="lef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87</xdr:col>
      <xdr:colOff>38100</xdr:colOff>
      <xdr:row>23</xdr:row>
      <xdr:rowOff>0</xdr:rowOff>
    </xdr:from>
    <xdr:to>
      <xdr:col>87</xdr:col>
      <xdr:colOff>228600</xdr:colOff>
      <xdr:row>24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7590413" y="6024563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87</xdr:col>
      <xdr:colOff>0</xdr:colOff>
      <xdr:row>0</xdr:row>
      <xdr:rowOff>0</xdr:rowOff>
    </xdr:from>
    <xdr:to>
      <xdr:col>87</xdr:col>
      <xdr:colOff>190500</xdr:colOff>
      <xdr:row>0</xdr:row>
      <xdr:rowOff>188119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7552313" y="0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0</xdr:row>
      <xdr:rowOff>0</xdr:rowOff>
    </xdr:from>
    <xdr:to>
      <xdr:col>14</xdr:col>
      <xdr:colOff>228600</xdr:colOff>
      <xdr:row>0</xdr:row>
      <xdr:rowOff>188119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8110538" y="0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28</xdr:row>
      <xdr:rowOff>0</xdr:rowOff>
    </xdr:from>
    <xdr:to>
      <xdr:col>89</xdr:col>
      <xdr:colOff>228600</xdr:colOff>
      <xdr:row>28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5615225" y="72390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28</xdr:row>
      <xdr:rowOff>0</xdr:rowOff>
    </xdr:from>
    <xdr:to>
      <xdr:col>89</xdr:col>
      <xdr:colOff>228600</xdr:colOff>
      <xdr:row>28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5615225" y="72390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28</xdr:row>
      <xdr:rowOff>0</xdr:rowOff>
    </xdr:from>
    <xdr:to>
      <xdr:col>89</xdr:col>
      <xdr:colOff>228600</xdr:colOff>
      <xdr:row>28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5615225" y="72390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0</xdr:row>
      <xdr:rowOff>0</xdr:rowOff>
    </xdr:from>
    <xdr:to>
      <xdr:col>28</xdr:col>
      <xdr:colOff>228600</xdr:colOff>
      <xdr:row>0</xdr:row>
      <xdr:rowOff>197644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87316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89</xdr:col>
      <xdr:colOff>38100</xdr:colOff>
      <xdr:row>23</xdr:row>
      <xdr:rowOff>0</xdr:rowOff>
    </xdr:from>
    <xdr:to>
      <xdr:col>89</xdr:col>
      <xdr:colOff>228600</xdr:colOff>
      <xdr:row>23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45615225" y="6024563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0</xdr:row>
      <xdr:rowOff>0</xdr:rowOff>
    </xdr:from>
    <xdr:to>
      <xdr:col>42</xdr:col>
      <xdr:colOff>228600</xdr:colOff>
      <xdr:row>0</xdr:row>
      <xdr:rowOff>197644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9481006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0</xdr:row>
      <xdr:rowOff>0</xdr:rowOff>
    </xdr:from>
    <xdr:to>
      <xdr:col>56</xdr:col>
      <xdr:colOff>228600</xdr:colOff>
      <xdr:row>0</xdr:row>
      <xdr:rowOff>197644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2508885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70</xdr:col>
      <xdr:colOff>38100</xdr:colOff>
      <xdr:row>0</xdr:row>
      <xdr:rowOff>0</xdr:rowOff>
    </xdr:from>
    <xdr:to>
      <xdr:col>70</xdr:col>
      <xdr:colOff>228600</xdr:colOff>
      <xdr:row>0</xdr:row>
      <xdr:rowOff>197644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3082766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38100</xdr:colOff>
      <xdr:row>0</xdr:row>
      <xdr:rowOff>0</xdr:rowOff>
    </xdr:from>
    <xdr:to>
      <xdr:col>84</xdr:col>
      <xdr:colOff>228600</xdr:colOff>
      <xdr:row>0</xdr:row>
      <xdr:rowOff>197644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3655456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13.12.2018</v>
          </cell>
        </row>
        <row r="20">
          <cell r="F20" t="str">
            <v>109-нп</v>
          </cell>
        </row>
        <row r="21">
          <cell r="F21" t="str">
            <v>«Официальный интернет-портал правовой информации» (www.pravo.gov.ru)</v>
          </cell>
        </row>
        <row r="23">
          <cell r="F23" t="str">
            <v>Региональная служба по тарифам Ханты-Мансийского автономного округа - Югры</v>
          </cell>
        </row>
        <row r="24">
          <cell r="F24" t="str">
            <v>15.12.2020</v>
          </cell>
        </row>
        <row r="25">
          <cell r="F25" t="str">
            <v>114-нп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/>
      <sheetData sheetId="5">
        <row r="21">
          <cell r="J21" t="str">
            <v>Тариф в сфере горячего водоснабжения</v>
          </cell>
          <cell r="N21" t="str">
            <v>Сургутский муниципальный район, Лянтор (71826105);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1"/>
  <sheetViews>
    <sheetView tabSelected="1" zoomScale="80" zoomScaleNormal="80" workbookViewId="0">
      <selection activeCell="D10" sqref="D10:P10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15.42578125" style="1" customWidth="1"/>
    <col min="6" max="6" width="15.5703125" style="1" customWidth="1"/>
    <col min="7" max="7" width="18.14062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9.42578125" style="1" customWidth="1"/>
    <col min="18" max="18" width="1.7109375" style="1" hidden="1" customWidth="1"/>
    <col min="19" max="19" width="14.85546875" style="1" customWidth="1"/>
    <col min="20" max="20" width="16.5703125" style="1" customWidth="1"/>
    <col min="21" max="21" width="18.140625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28515625" style="1" customWidth="1"/>
    <col min="32" max="32" width="1.7109375" style="1" hidden="1" customWidth="1"/>
    <col min="33" max="33" width="15" style="1" customWidth="1"/>
    <col min="34" max="34" width="15.7109375" style="1" customWidth="1"/>
    <col min="35" max="35" width="17.7109375" style="1" customWidth="1"/>
    <col min="36" max="40" width="23.7109375" style="1" hidden="1" customWidth="1"/>
    <col min="41" max="41" width="1.7109375" style="1" hidden="1" customWidth="1"/>
    <col min="42" max="42" width="10.85546875" style="1" customWidth="1"/>
    <col min="43" max="43" width="3.7109375" style="1" customWidth="1"/>
    <col min="44" max="44" width="10.140625" style="1" customWidth="1"/>
    <col min="45" max="45" width="9.42578125" style="1" customWidth="1"/>
    <col min="46" max="46" width="1.7109375" style="1" hidden="1" customWidth="1"/>
    <col min="47" max="47" width="14.7109375" style="1" customWidth="1"/>
    <col min="48" max="48" width="16.140625" style="1" customWidth="1"/>
    <col min="49" max="49" width="18.140625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7109375" style="1" customWidth="1"/>
    <col min="60" max="60" width="1.7109375" style="1" hidden="1" customWidth="1"/>
    <col min="61" max="61" width="14.85546875" style="1" customWidth="1"/>
    <col min="62" max="62" width="16" style="1" customWidth="1"/>
    <col min="63" max="63" width="18.140625" style="1" customWidth="1"/>
    <col min="64" max="68" width="23.7109375" style="1" hidden="1" customWidth="1"/>
    <col min="69" max="69" width="1.7109375" style="1" hidden="1" customWidth="1"/>
    <col min="70" max="70" width="11.7109375" style="1" customWidth="1"/>
    <col min="71" max="71" width="3.7109375" style="1" customWidth="1"/>
    <col min="72" max="72" width="11.7109375" style="1" customWidth="1"/>
    <col min="73" max="73" width="9.7109375" style="1" customWidth="1"/>
    <col min="74" max="74" width="1.7109375" style="1" hidden="1" customWidth="1"/>
    <col min="75" max="75" width="14.85546875" style="1" customWidth="1"/>
    <col min="76" max="76" width="16.42578125" style="1" customWidth="1"/>
    <col min="77" max="77" width="17.7109375" style="1" customWidth="1"/>
    <col min="78" max="82" width="23.7109375" style="1" hidden="1" customWidth="1"/>
    <col min="83" max="83" width="1.7109375" style="1" hidden="1" customWidth="1"/>
    <col min="84" max="84" width="11.7109375" style="1" customWidth="1"/>
    <col min="85" max="85" width="3.7109375" style="1" customWidth="1"/>
    <col min="86" max="86" width="11.7109375" style="1" customWidth="1"/>
    <col min="87" max="87" width="8.5703125" style="1" hidden="1" customWidth="1"/>
    <col min="88" max="88" width="4.7109375" style="1" customWidth="1"/>
    <col min="89" max="89" width="115.7109375" style="1" customWidth="1"/>
    <col min="90" max="91" width="10.5703125" style="2"/>
    <col min="92" max="92" width="11.140625" style="2" customWidth="1"/>
    <col min="93" max="101" width="10.5703125" style="2"/>
    <col min="102" max="16384" width="10.5703125" style="1"/>
  </cols>
  <sheetData>
    <row r="1" spans="1:101" ht="24.9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W1" s="1"/>
    </row>
    <row r="2" spans="1:101" ht="3" customHeight="1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W2" s="1"/>
    </row>
    <row r="3" spans="1:101" s="6" customFormat="1" ht="30">
      <c r="A3" s="7"/>
      <c r="B3" s="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3" s="9"/>
      <c r="D3" s="9"/>
      <c r="E3" s="94" t="str">
        <f>IF(NameOrPr_ch="",IF(NameOrPr="","",NameOrPr),NameOrPr_ch)</f>
        <v>Региональная служба по тарифам Ханты-Мансийского автономного округа - Югры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6"/>
      <c r="CK3" s="10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</row>
    <row r="4" spans="1:101" s="6" customFormat="1" ht="18.75">
      <c r="A4" s="7"/>
      <c r="B4" s="8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4" s="9"/>
      <c r="D4" s="9"/>
      <c r="E4" s="94" t="str">
        <f>IF(datePr_ch="",IF(datePr="","",datePr),datePr_ch)</f>
        <v>15.12.2020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6"/>
      <c r="CK4" s="10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</row>
    <row r="5" spans="1:101" s="6" customFormat="1" ht="30">
      <c r="A5" s="7"/>
      <c r="B5" s="8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5" s="9"/>
      <c r="D5" s="9"/>
      <c r="E5" s="94" t="str">
        <f>IF(numberPr_ch="",IF(numberPr="","",numberPr),numberPr_ch)</f>
        <v>114-нп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6"/>
      <c r="CK5" s="10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</row>
    <row r="6" spans="1:101" s="6" customFormat="1" ht="30">
      <c r="A6" s="7"/>
      <c r="B6" s="8" t="s">
        <v>1</v>
      </c>
      <c r="C6" s="9"/>
      <c r="D6" s="9"/>
      <c r="E6" s="94" t="str">
        <f>IF(IstPub_ch="",IF(IstPub="","",IstPub),IstPub_ch)</f>
        <v>«Официальный интернет-портал правовой информации» (www.pravo.gov.ru)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6"/>
      <c r="CK6" s="10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</row>
    <row r="7" spans="1:101" s="12" customFormat="1" ht="18" hidden="1" customHeight="1">
      <c r="A7" s="97"/>
      <c r="B7" s="97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 t="s">
        <v>2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 t="s">
        <v>2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 t="s">
        <v>2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5" t="s">
        <v>2</v>
      </c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5" t="s">
        <v>2</v>
      </c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5" t="s">
        <v>2</v>
      </c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</row>
    <row r="8" spans="1:101" s="12" customFormat="1" ht="15">
      <c r="A8" s="13"/>
      <c r="B8" s="13"/>
      <c r="C8" s="13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 t="s">
        <v>3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 t="s">
        <v>3</v>
      </c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 t="s">
        <v>3</v>
      </c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 t="s">
        <v>3</v>
      </c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 t="s">
        <v>3</v>
      </c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1" ht="15" customHeight="1">
      <c r="A9" s="87" t="s">
        <v>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 t="s">
        <v>5</v>
      </c>
      <c r="CW9" s="1"/>
    </row>
    <row r="10" spans="1:101" ht="15" customHeight="1">
      <c r="A10" s="87" t="s">
        <v>6</v>
      </c>
      <c r="B10" s="87" t="s">
        <v>7</v>
      </c>
      <c r="C10" s="87"/>
      <c r="D10" s="89" t="s">
        <v>8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7" t="s">
        <v>9</v>
      </c>
      <c r="R10" s="89" t="s">
        <v>8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7" t="s">
        <v>9</v>
      </c>
      <c r="AF10" s="89" t="s">
        <v>8</v>
      </c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7" t="s">
        <v>9</v>
      </c>
      <c r="AT10" s="89" t="s">
        <v>8</v>
      </c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7" t="s">
        <v>9</v>
      </c>
      <c r="BH10" s="89" t="s">
        <v>8</v>
      </c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7" t="s">
        <v>9</v>
      </c>
      <c r="BV10" s="89" t="s">
        <v>8</v>
      </c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7" t="s">
        <v>9</v>
      </c>
      <c r="CJ10" s="88" t="s">
        <v>10</v>
      </c>
      <c r="CK10" s="87"/>
      <c r="CW10" s="1"/>
    </row>
    <row r="11" spans="1:101" ht="28.5" customHeight="1">
      <c r="A11" s="87"/>
      <c r="B11" s="87"/>
      <c r="C11" s="87"/>
      <c r="D11" s="17"/>
      <c r="E11" s="17" t="s">
        <v>11</v>
      </c>
      <c r="F11" s="86" t="s">
        <v>12</v>
      </c>
      <c r="G11" s="86"/>
      <c r="H11" s="86" t="s">
        <v>13</v>
      </c>
      <c r="I11" s="86"/>
      <c r="J11" s="83" t="s">
        <v>14</v>
      </c>
      <c r="K11" s="84"/>
      <c r="L11" s="84"/>
      <c r="M11" s="18"/>
      <c r="N11" s="85" t="s">
        <v>15</v>
      </c>
      <c r="O11" s="85"/>
      <c r="P11" s="85"/>
      <c r="Q11" s="87"/>
      <c r="R11" s="17"/>
      <c r="S11" s="17" t="s">
        <v>11</v>
      </c>
      <c r="T11" s="86" t="s">
        <v>12</v>
      </c>
      <c r="U11" s="86"/>
      <c r="V11" s="86" t="s">
        <v>13</v>
      </c>
      <c r="W11" s="86"/>
      <c r="X11" s="83" t="s">
        <v>14</v>
      </c>
      <c r="Y11" s="84"/>
      <c r="Z11" s="84"/>
      <c r="AA11" s="18"/>
      <c r="AB11" s="85" t="s">
        <v>15</v>
      </c>
      <c r="AC11" s="85"/>
      <c r="AD11" s="85"/>
      <c r="AE11" s="87"/>
      <c r="AF11" s="17"/>
      <c r="AG11" s="17" t="s">
        <v>11</v>
      </c>
      <c r="AH11" s="86" t="s">
        <v>12</v>
      </c>
      <c r="AI11" s="86"/>
      <c r="AJ11" s="86" t="s">
        <v>13</v>
      </c>
      <c r="AK11" s="86"/>
      <c r="AL11" s="83" t="s">
        <v>14</v>
      </c>
      <c r="AM11" s="84"/>
      <c r="AN11" s="84"/>
      <c r="AO11" s="18"/>
      <c r="AP11" s="85" t="s">
        <v>15</v>
      </c>
      <c r="AQ11" s="85"/>
      <c r="AR11" s="85"/>
      <c r="AS11" s="87"/>
      <c r="AT11" s="17"/>
      <c r="AU11" s="17" t="s">
        <v>11</v>
      </c>
      <c r="AV11" s="86" t="s">
        <v>12</v>
      </c>
      <c r="AW11" s="86"/>
      <c r="AX11" s="86" t="s">
        <v>13</v>
      </c>
      <c r="AY11" s="86"/>
      <c r="AZ11" s="83" t="s">
        <v>14</v>
      </c>
      <c r="BA11" s="84"/>
      <c r="BB11" s="84"/>
      <c r="BC11" s="18"/>
      <c r="BD11" s="85" t="s">
        <v>15</v>
      </c>
      <c r="BE11" s="85"/>
      <c r="BF11" s="85"/>
      <c r="BG11" s="87"/>
      <c r="BH11" s="17"/>
      <c r="BI11" s="17" t="s">
        <v>11</v>
      </c>
      <c r="BJ11" s="86" t="s">
        <v>12</v>
      </c>
      <c r="BK11" s="86"/>
      <c r="BL11" s="86" t="s">
        <v>13</v>
      </c>
      <c r="BM11" s="86"/>
      <c r="BN11" s="83" t="s">
        <v>14</v>
      </c>
      <c r="BO11" s="84"/>
      <c r="BP11" s="84"/>
      <c r="BQ11" s="18"/>
      <c r="BR11" s="85" t="s">
        <v>15</v>
      </c>
      <c r="BS11" s="85"/>
      <c r="BT11" s="85"/>
      <c r="BU11" s="87"/>
      <c r="BV11" s="17"/>
      <c r="BW11" s="17" t="s">
        <v>11</v>
      </c>
      <c r="BX11" s="86" t="s">
        <v>12</v>
      </c>
      <c r="BY11" s="86"/>
      <c r="BZ11" s="86" t="s">
        <v>13</v>
      </c>
      <c r="CA11" s="86"/>
      <c r="CB11" s="83" t="s">
        <v>14</v>
      </c>
      <c r="CC11" s="84"/>
      <c r="CD11" s="84"/>
      <c r="CE11" s="18"/>
      <c r="CF11" s="85" t="s">
        <v>15</v>
      </c>
      <c r="CG11" s="85"/>
      <c r="CH11" s="85"/>
      <c r="CI11" s="87"/>
      <c r="CJ11" s="88"/>
      <c r="CK11" s="87"/>
      <c r="CW11" s="1"/>
    </row>
    <row r="12" spans="1:101" ht="49.5" customHeight="1">
      <c r="A12" s="87"/>
      <c r="B12" s="87"/>
      <c r="C12" s="87"/>
      <c r="D12" s="19"/>
      <c r="E12" s="19" t="s">
        <v>16</v>
      </c>
      <c r="F12" s="18" t="s">
        <v>17</v>
      </c>
      <c r="G12" s="18" t="s">
        <v>18</v>
      </c>
      <c r="H12" s="18" t="s">
        <v>19</v>
      </c>
      <c r="I12" s="18" t="s">
        <v>20</v>
      </c>
      <c r="J12" s="18" t="s">
        <v>21</v>
      </c>
      <c r="K12" s="18" t="s">
        <v>22</v>
      </c>
      <c r="L12" s="18" t="s">
        <v>18</v>
      </c>
      <c r="M12" s="18"/>
      <c r="N12" s="20" t="s">
        <v>23</v>
      </c>
      <c r="O12" s="82" t="s">
        <v>24</v>
      </c>
      <c r="P12" s="82"/>
      <c r="Q12" s="87"/>
      <c r="R12" s="19"/>
      <c r="S12" s="19" t="s">
        <v>16</v>
      </c>
      <c r="T12" s="18" t="s">
        <v>17</v>
      </c>
      <c r="U12" s="18" t="s">
        <v>18</v>
      </c>
      <c r="V12" s="18" t="s">
        <v>19</v>
      </c>
      <c r="W12" s="18" t="s">
        <v>20</v>
      </c>
      <c r="X12" s="18" t="s">
        <v>21</v>
      </c>
      <c r="Y12" s="18" t="s">
        <v>22</v>
      </c>
      <c r="Z12" s="18" t="s">
        <v>18</v>
      </c>
      <c r="AA12" s="18"/>
      <c r="AB12" s="20" t="s">
        <v>23</v>
      </c>
      <c r="AC12" s="82" t="s">
        <v>24</v>
      </c>
      <c r="AD12" s="82"/>
      <c r="AE12" s="87"/>
      <c r="AF12" s="19"/>
      <c r="AG12" s="19" t="s">
        <v>16</v>
      </c>
      <c r="AH12" s="18" t="s">
        <v>17</v>
      </c>
      <c r="AI12" s="18" t="s">
        <v>18</v>
      </c>
      <c r="AJ12" s="18" t="s">
        <v>19</v>
      </c>
      <c r="AK12" s="18" t="s">
        <v>20</v>
      </c>
      <c r="AL12" s="18" t="s">
        <v>21</v>
      </c>
      <c r="AM12" s="18" t="s">
        <v>22</v>
      </c>
      <c r="AN12" s="18" t="s">
        <v>18</v>
      </c>
      <c r="AO12" s="18"/>
      <c r="AP12" s="20" t="s">
        <v>23</v>
      </c>
      <c r="AQ12" s="82" t="s">
        <v>24</v>
      </c>
      <c r="AR12" s="82"/>
      <c r="AS12" s="87"/>
      <c r="AT12" s="19"/>
      <c r="AU12" s="19" t="s">
        <v>16</v>
      </c>
      <c r="AV12" s="18" t="s">
        <v>17</v>
      </c>
      <c r="AW12" s="18" t="s">
        <v>18</v>
      </c>
      <c r="AX12" s="18" t="s">
        <v>19</v>
      </c>
      <c r="AY12" s="18" t="s">
        <v>20</v>
      </c>
      <c r="AZ12" s="18" t="s">
        <v>21</v>
      </c>
      <c r="BA12" s="18" t="s">
        <v>22</v>
      </c>
      <c r="BB12" s="18" t="s">
        <v>18</v>
      </c>
      <c r="BC12" s="18"/>
      <c r="BD12" s="20" t="s">
        <v>23</v>
      </c>
      <c r="BE12" s="82" t="s">
        <v>24</v>
      </c>
      <c r="BF12" s="82"/>
      <c r="BG12" s="87"/>
      <c r="BH12" s="19"/>
      <c r="BI12" s="19" t="s">
        <v>16</v>
      </c>
      <c r="BJ12" s="18" t="s">
        <v>17</v>
      </c>
      <c r="BK12" s="18" t="s">
        <v>18</v>
      </c>
      <c r="BL12" s="18" t="s">
        <v>19</v>
      </c>
      <c r="BM12" s="18" t="s">
        <v>20</v>
      </c>
      <c r="BN12" s="18" t="s">
        <v>21</v>
      </c>
      <c r="BO12" s="18" t="s">
        <v>22</v>
      </c>
      <c r="BP12" s="18" t="s">
        <v>18</v>
      </c>
      <c r="BQ12" s="18"/>
      <c r="BR12" s="20" t="s">
        <v>23</v>
      </c>
      <c r="BS12" s="82" t="s">
        <v>24</v>
      </c>
      <c r="BT12" s="82"/>
      <c r="BU12" s="87"/>
      <c r="BV12" s="19"/>
      <c r="BW12" s="19" t="s">
        <v>16</v>
      </c>
      <c r="BX12" s="18" t="s">
        <v>17</v>
      </c>
      <c r="BY12" s="18" t="s">
        <v>18</v>
      </c>
      <c r="BZ12" s="18" t="s">
        <v>19</v>
      </c>
      <c r="CA12" s="18" t="s">
        <v>20</v>
      </c>
      <c r="CB12" s="18" t="s">
        <v>21</v>
      </c>
      <c r="CC12" s="18" t="s">
        <v>22</v>
      </c>
      <c r="CD12" s="18" t="s">
        <v>18</v>
      </c>
      <c r="CE12" s="18"/>
      <c r="CF12" s="20" t="s">
        <v>23</v>
      </c>
      <c r="CG12" s="82" t="s">
        <v>24</v>
      </c>
      <c r="CH12" s="82"/>
      <c r="CI12" s="87"/>
      <c r="CJ12" s="88"/>
      <c r="CK12" s="87"/>
      <c r="CW12" s="1"/>
    </row>
    <row r="13" spans="1:101" ht="15" customHeight="1">
      <c r="A13" s="62" t="s">
        <v>25</v>
      </c>
      <c r="B13" s="62" t="s">
        <v>26</v>
      </c>
      <c r="C13" s="63" t="str">
        <f ca="1">OFFSET(C13,0,-1)</f>
        <v>2</v>
      </c>
      <c r="D13" s="63" t="str">
        <f ca="1">OFFSET(D13,0,-1)</f>
        <v>2</v>
      </c>
      <c r="E13" s="64">
        <f t="shared" ref="E13:O13" ca="1" si="0">OFFSET(E13,0,-1)+1</f>
        <v>3</v>
      </c>
      <c r="F13" s="64">
        <f t="shared" ca="1" si="0"/>
        <v>4</v>
      </c>
      <c r="G13" s="64">
        <f t="shared" ca="1" si="0"/>
        <v>5</v>
      </c>
      <c r="H13" s="64">
        <f t="shared" ca="1" si="0"/>
        <v>6</v>
      </c>
      <c r="I13" s="64">
        <f t="shared" ca="1" si="0"/>
        <v>7</v>
      </c>
      <c r="J13" s="64">
        <f t="shared" ca="1" si="0"/>
        <v>8</v>
      </c>
      <c r="K13" s="64">
        <f t="shared" ca="1" si="0"/>
        <v>9</v>
      </c>
      <c r="L13" s="64">
        <f t="shared" ca="1" si="0"/>
        <v>10</v>
      </c>
      <c r="M13" s="63">
        <f ca="1">OFFSET(M13,0,-1)</f>
        <v>10</v>
      </c>
      <c r="N13" s="64">
        <f t="shared" ca="1" si="0"/>
        <v>11</v>
      </c>
      <c r="O13" s="81">
        <f t="shared" ca="1" si="0"/>
        <v>12</v>
      </c>
      <c r="P13" s="81"/>
      <c r="Q13" s="64">
        <f ca="1">OFFSET(Q13,0,-2)+1</f>
        <v>13</v>
      </c>
      <c r="R13" s="63">
        <f ca="1">OFFSET(R13,0,-1)</f>
        <v>13</v>
      </c>
      <c r="S13" s="64">
        <f t="shared" ref="S13:AC13" ca="1" si="1">OFFSET(S13,0,-1)+1</f>
        <v>14</v>
      </c>
      <c r="T13" s="64">
        <f t="shared" ca="1" si="1"/>
        <v>15</v>
      </c>
      <c r="U13" s="64">
        <f t="shared" ca="1" si="1"/>
        <v>16</v>
      </c>
      <c r="V13" s="64">
        <f t="shared" ca="1" si="1"/>
        <v>17</v>
      </c>
      <c r="W13" s="64">
        <f t="shared" ca="1" si="1"/>
        <v>18</v>
      </c>
      <c r="X13" s="64">
        <f t="shared" ca="1" si="1"/>
        <v>19</v>
      </c>
      <c r="Y13" s="64">
        <f t="shared" ca="1" si="1"/>
        <v>20</v>
      </c>
      <c r="Z13" s="64">
        <f t="shared" ca="1" si="1"/>
        <v>21</v>
      </c>
      <c r="AA13" s="63">
        <f ca="1">OFFSET(AA13,0,-1)</f>
        <v>21</v>
      </c>
      <c r="AB13" s="64">
        <f t="shared" ca="1" si="1"/>
        <v>22</v>
      </c>
      <c r="AC13" s="81">
        <f t="shared" ca="1" si="1"/>
        <v>23</v>
      </c>
      <c r="AD13" s="81"/>
      <c r="AE13" s="64">
        <f ca="1">OFFSET(AE13,0,-2)+1</f>
        <v>24</v>
      </c>
      <c r="AF13" s="63">
        <f ca="1">OFFSET(AF13,0,-1)</f>
        <v>24</v>
      </c>
      <c r="AG13" s="64">
        <f t="shared" ref="AG13:AQ13" ca="1" si="2">OFFSET(AG13,0,-1)+1</f>
        <v>25</v>
      </c>
      <c r="AH13" s="64">
        <f t="shared" ca="1" si="2"/>
        <v>26</v>
      </c>
      <c r="AI13" s="64">
        <f t="shared" ca="1" si="2"/>
        <v>27</v>
      </c>
      <c r="AJ13" s="64">
        <f t="shared" ca="1" si="2"/>
        <v>28</v>
      </c>
      <c r="AK13" s="64">
        <f t="shared" ca="1" si="2"/>
        <v>29</v>
      </c>
      <c r="AL13" s="64">
        <f t="shared" ca="1" si="2"/>
        <v>30</v>
      </c>
      <c r="AM13" s="64">
        <f t="shared" ca="1" si="2"/>
        <v>31</v>
      </c>
      <c r="AN13" s="64">
        <f t="shared" ca="1" si="2"/>
        <v>32</v>
      </c>
      <c r="AO13" s="63">
        <f ca="1">OFFSET(AO13,0,-1)</f>
        <v>32</v>
      </c>
      <c r="AP13" s="64">
        <f t="shared" ca="1" si="2"/>
        <v>33</v>
      </c>
      <c r="AQ13" s="81">
        <f t="shared" ca="1" si="2"/>
        <v>34</v>
      </c>
      <c r="AR13" s="81"/>
      <c r="AS13" s="64">
        <f ca="1">OFFSET(AS13,0,-2)+1</f>
        <v>35</v>
      </c>
      <c r="AT13" s="63">
        <f ca="1">OFFSET(AT13,0,-1)</f>
        <v>35</v>
      </c>
      <c r="AU13" s="64">
        <f t="shared" ref="AU13:BE13" ca="1" si="3">OFFSET(AU13,0,-1)+1</f>
        <v>36</v>
      </c>
      <c r="AV13" s="64">
        <f t="shared" ca="1" si="3"/>
        <v>37</v>
      </c>
      <c r="AW13" s="64">
        <f t="shared" ca="1" si="3"/>
        <v>38</v>
      </c>
      <c r="AX13" s="64">
        <f t="shared" ca="1" si="3"/>
        <v>39</v>
      </c>
      <c r="AY13" s="64">
        <f t="shared" ca="1" si="3"/>
        <v>40</v>
      </c>
      <c r="AZ13" s="64">
        <f t="shared" ca="1" si="3"/>
        <v>41</v>
      </c>
      <c r="BA13" s="64">
        <f t="shared" ca="1" si="3"/>
        <v>42</v>
      </c>
      <c r="BB13" s="64">
        <f t="shared" ca="1" si="3"/>
        <v>43</v>
      </c>
      <c r="BC13" s="63">
        <f ca="1">OFFSET(BC13,0,-1)</f>
        <v>43</v>
      </c>
      <c r="BD13" s="64">
        <f t="shared" ca="1" si="3"/>
        <v>44</v>
      </c>
      <c r="BE13" s="81">
        <f t="shared" ca="1" si="3"/>
        <v>45</v>
      </c>
      <c r="BF13" s="81"/>
      <c r="BG13" s="64">
        <f ca="1">OFFSET(BG13,0,-2)+1</f>
        <v>46</v>
      </c>
      <c r="BH13" s="63">
        <f ca="1">OFFSET(BH13,0,-1)</f>
        <v>46</v>
      </c>
      <c r="BI13" s="64">
        <f t="shared" ref="BI13:BS13" ca="1" si="4">OFFSET(BI13,0,-1)+1</f>
        <v>47</v>
      </c>
      <c r="BJ13" s="64">
        <f t="shared" ca="1" si="4"/>
        <v>48</v>
      </c>
      <c r="BK13" s="64">
        <f t="shared" ca="1" si="4"/>
        <v>49</v>
      </c>
      <c r="BL13" s="64">
        <f t="shared" ca="1" si="4"/>
        <v>50</v>
      </c>
      <c r="BM13" s="64">
        <f t="shared" ca="1" si="4"/>
        <v>51</v>
      </c>
      <c r="BN13" s="64">
        <f t="shared" ca="1" si="4"/>
        <v>52</v>
      </c>
      <c r="BO13" s="64">
        <f t="shared" ca="1" si="4"/>
        <v>53</v>
      </c>
      <c r="BP13" s="64">
        <f t="shared" ca="1" si="4"/>
        <v>54</v>
      </c>
      <c r="BQ13" s="63">
        <f ca="1">OFFSET(BQ13,0,-1)</f>
        <v>54</v>
      </c>
      <c r="BR13" s="64">
        <f t="shared" ca="1" si="4"/>
        <v>55</v>
      </c>
      <c r="BS13" s="81">
        <f t="shared" ca="1" si="4"/>
        <v>56</v>
      </c>
      <c r="BT13" s="81"/>
      <c r="BU13" s="64">
        <f ca="1">OFFSET(BU13,0,-2)+1</f>
        <v>57</v>
      </c>
      <c r="BV13" s="63">
        <f ca="1">OFFSET(BV13,0,-1)</f>
        <v>57</v>
      </c>
      <c r="BW13" s="64">
        <f t="shared" ref="BW13:CG13" ca="1" si="5">OFFSET(BW13,0,-1)+1</f>
        <v>58</v>
      </c>
      <c r="BX13" s="64">
        <f t="shared" ca="1" si="5"/>
        <v>59</v>
      </c>
      <c r="BY13" s="64">
        <f t="shared" ca="1" si="5"/>
        <v>60</v>
      </c>
      <c r="BZ13" s="64">
        <f t="shared" ca="1" si="5"/>
        <v>61</v>
      </c>
      <c r="CA13" s="64">
        <f t="shared" ca="1" si="5"/>
        <v>62</v>
      </c>
      <c r="CB13" s="64">
        <f t="shared" ca="1" si="5"/>
        <v>63</v>
      </c>
      <c r="CC13" s="64">
        <f t="shared" ca="1" si="5"/>
        <v>64</v>
      </c>
      <c r="CD13" s="64">
        <f t="shared" ca="1" si="5"/>
        <v>65</v>
      </c>
      <c r="CE13" s="63">
        <f ca="1">OFFSET(CE13,0,-1)</f>
        <v>65</v>
      </c>
      <c r="CF13" s="64">
        <f t="shared" ca="1" si="5"/>
        <v>66</v>
      </c>
      <c r="CG13" s="81">
        <f t="shared" ca="1" si="5"/>
        <v>67</v>
      </c>
      <c r="CH13" s="81"/>
      <c r="CI13" s="64">
        <f ca="1">OFFSET(CI13,0,-2)+1</f>
        <v>68</v>
      </c>
      <c r="CJ13" s="63">
        <f ca="1">OFFSET(CJ13,0,-1)</f>
        <v>68</v>
      </c>
      <c r="CK13" s="64">
        <f ca="1">OFFSET(CK13,0,-1)+1</f>
        <v>69</v>
      </c>
    </row>
    <row r="14" spans="1:101" ht="22.5">
      <c r="A14" s="21">
        <v>1</v>
      </c>
      <c r="B14" s="22" t="s">
        <v>27</v>
      </c>
      <c r="C14" s="23"/>
      <c r="D14" s="79" t="str">
        <f>IF('[1]Перечень тарифов'!J21="","","" &amp; '[1]Перечень тарифов'!J21 &amp; "")</f>
        <v>Тариф в сфере горячего водоснабжения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24" t="s">
        <v>28</v>
      </c>
    </row>
    <row r="15" spans="1:101" ht="22.5">
      <c r="A15" s="65" t="s">
        <v>59</v>
      </c>
      <c r="B15" s="25" t="s">
        <v>29</v>
      </c>
      <c r="C15" s="23"/>
      <c r="D15" s="79" t="str">
        <f>IF('[1]Перечень тарифов'!N21="","","" &amp; '[1]Перечень тарифов'!N21 &amp; "")</f>
        <v>Сургутский муниципальный район, Лянтор (71826105);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24" t="s">
        <v>30</v>
      </c>
    </row>
    <row r="16" spans="1:101" ht="11.25" hidden="1" customHeight="1">
      <c r="A16" s="21" t="e">
        <f ca="1">mergeValue(#REF!) &amp;"."&amp; mergeValue(#REF!)&amp;"."&amp; mergeValue(#REF!)</f>
        <v>#NAME?</v>
      </c>
      <c r="B16" s="26"/>
      <c r="C16" s="23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24"/>
      <c r="CO16" s="27"/>
    </row>
    <row r="17" spans="1:101" ht="33.75">
      <c r="A17" s="21" t="s">
        <v>60</v>
      </c>
      <c r="B17" s="28" t="s">
        <v>31</v>
      </c>
      <c r="C17" s="23"/>
      <c r="D17" s="80" t="s">
        <v>32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24" t="s">
        <v>33</v>
      </c>
      <c r="CO17" s="27"/>
    </row>
    <row r="18" spans="1:101" ht="33.75">
      <c r="A18" s="21" t="s">
        <v>61</v>
      </c>
      <c r="B18" s="29" t="s">
        <v>34</v>
      </c>
      <c r="C18" s="30"/>
      <c r="D18" s="78" t="s">
        <v>35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24" t="s">
        <v>36</v>
      </c>
      <c r="CM18" s="27" t="e">
        <f ca="1">strCheckUnique(CN18:CN22)</f>
        <v>#NAME?</v>
      </c>
      <c r="CO18" s="27"/>
    </row>
    <row r="19" spans="1:101" ht="39.950000000000003" customHeight="1">
      <c r="A19" s="21" t="s">
        <v>62</v>
      </c>
      <c r="B19" s="31" t="s">
        <v>37</v>
      </c>
      <c r="C19" s="77"/>
      <c r="D19" s="32"/>
      <c r="E19" s="33">
        <v>0</v>
      </c>
      <c r="F19" s="33">
        <v>46.33</v>
      </c>
      <c r="G19" s="33">
        <v>1989.25</v>
      </c>
      <c r="H19" s="32"/>
      <c r="I19" s="32"/>
      <c r="J19" s="32"/>
      <c r="K19" s="32"/>
      <c r="L19" s="32"/>
      <c r="M19" s="32"/>
      <c r="N19" s="66" t="s">
        <v>38</v>
      </c>
      <c r="O19" s="67" t="s">
        <v>39</v>
      </c>
      <c r="P19" s="66" t="s">
        <v>40</v>
      </c>
      <c r="Q19" s="67" t="s">
        <v>39</v>
      </c>
      <c r="R19" s="32"/>
      <c r="S19" s="33">
        <v>0</v>
      </c>
      <c r="T19" s="33">
        <v>46.33</v>
      </c>
      <c r="U19" s="33">
        <v>2056.88</v>
      </c>
      <c r="V19" s="32"/>
      <c r="W19" s="32"/>
      <c r="X19" s="32"/>
      <c r="Y19" s="32"/>
      <c r="Z19" s="32"/>
      <c r="AA19" s="32"/>
      <c r="AB19" s="66" t="s">
        <v>41</v>
      </c>
      <c r="AC19" s="67" t="s">
        <v>39</v>
      </c>
      <c r="AD19" s="66" t="s">
        <v>42</v>
      </c>
      <c r="AE19" s="67" t="s">
        <v>39</v>
      </c>
      <c r="AF19" s="32"/>
      <c r="AG19" s="33">
        <v>0</v>
      </c>
      <c r="AH19" s="33">
        <v>46.33</v>
      </c>
      <c r="AI19" s="33">
        <v>2045.25</v>
      </c>
      <c r="AJ19" s="32"/>
      <c r="AK19" s="32"/>
      <c r="AL19" s="32"/>
      <c r="AM19" s="32"/>
      <c r="AN19" s="32"/>
      <c r="AO19" s="32"/>
      <c r="AP19" s="66" t="s">
        <v>43</v>
      </c>
      <c r="AQ19" s="67" t="s">
        <v>39</v>
      </c>
      <c r="AR19" s="66" t="s">
        <v>44</v>
      </c>
      <c r="AS19" s="67" t="s">
        <v>39</v>
      </c>
      <c r="AT19" s="32"/>
      <c r="AU19" s="33">
        <v>0</v>
      </c>
      <c r="AV19" s="33">
        <v>47.9</v>
      </c>
      <c r="AW19" s="33">
        <v>2045.25</v>
      </c>
      <c r="AX19" s="32"/>
      <c r="AY19" s="32"/>
      <c r="AZ19" s="32"/>
      <c r="BA19" s="32"/>
      <c r="BB19" s="32"/>
      <c r="BC19" s="32"/>
      <c r="BD19" s="66" t="s">
        <v>45</v>
      </c>
      <c r="BE19" s="67" t="s">
        <v>39</v>
      </c>
      <c r="BF19" s="66" t="s">
        <v>46</v>
      </c>
      <c r="BG19" s="67" t="s">
        <v>39</v>
      </c>
      <c r="BH19" s="32"/>
      <c r="BI19" s="33">
        <v>0</v>
      </c>
      <c r="BJ19" s="33">
        <v>47.9</v>
      </c>
      <c r="BK19" s="33">
        <v>2045.25</v>
      </c>
      <c r="BL19" s="32"/>
      <c r="BM19" s="32"/>
      <c r="BN19" s="32"/>
      <c r="BO19" s="32"/>
      <c r="BP19" s="32"/>
      <c r="BQ19" s="32"/>
      <c r="BR19" s="66" t="s">
        <v>47</v>
      </c>
      <c r="BS19" s="67" t="s">
        <v>39</v>
      </c>
      <c r="BT19" s="66" t="s">
        <v>48</v>
      </c>
      <c r="BU19" s="67" t="s">
        <v>39</v>
      </c>
      <c r="BV19" s="32"/>
      <c r="BW19" s="33">
        <v>0</v>
      </c>
      <c r="BX19" s="33">
        <v>49.62</v>
      </c>
      <c r="BY19" s="33">
        <v>2118.86</v>
      </c>
      <c r="BZ19" s="32"/>
      <c r="CA19" s="32"/>
      <c r="CB19" s="32"/>
      <c r="CC19" s="32"/>
      <c r="CD19" s="32"/>
      <c r="CE19" s="32"/>
      <c r="CF19" s="66" t="s">
        <v>49</v>
      </c>
      <c r="CG19" s="67" t="s">
        <v>39</v>
      </c>
      <c r="CH19" s="66" t="s">
        <v>50</v>
      </c>
      <c r="CI19" s="67" t="s">
        <v>51</v>
      </c>
      <c r="CJ19" s="34"/>
      <c r="CK19" s="71" t="s">
        <v>52</v>
      </c>
      <c r="CL19" s="2" t="e">
        <f ca="1">strCheckDate(D20:CJ20)</f>
        <v>#NAME?</v>
      </c>
      <c r="CN19" s="27" t="str">
        <f>IF(B19="","",B19 )</f>
        <v>Прочие потребителя (без учета НДС)</v>
      </c>
      <c r="CO19" s="27"/>
      <c r="CP19" s="27"/>
      <c r="CQ19" s="27"/>
    </row>
    <row r="20" spans="1:101" ht="39.950000000000003" hidden="1" customHeight="1">
      <c r="A20" s="35"/>
      <c r="B20" s="36"/>
      <c r="C20" s="77"/>
      <c r="D20" s="37"/>
      <c r="E20" s="37"/>
      <c r="F20" s="38"/>
      <c r="G20" s="39" t="str">
        <f>N19 &amp; "-" &amp; P19</f>
        <v>01.01.2021-30.06.2021</v>
      </c>
      <c r="H20" s="39"/>
      <c r="I20" s="39"/>
      <c r="J20" s="39"/>
      <c r="K20" s="39"/>
      <c r="L20" s="39"/>
      <c r="M20" s="39"/>
      <c r="N20" s="66"/>
      <c r="O20" s="67"/>
      <c r="P20" s="68"/>
      <c r="Q20" s="67"/>
      <c r="R20" s="37"/>
      <c r="S20" s="37"/>
      <c r="T20" s="38"/>
      <c r="U20" s="39" t="str">
        <f>AB19 &amp; "-" &amp; AD19</f>
        <v>01.07.2021-31.12.2021</v>
      </c>
      <c r="V20" s="39"/>
      <c r="W20" s="39"/>
      <c r="X20" s="39"/>
      <c r="Y20" s="39"/>
      <c r="Z20" s="39"/>
      <c r="AA20" s="39"/>
      <c r="AB20" s="66"/>
      <c r="AC20" s="67"/>
      <c r="AD20" s="68"/>
      <c r="AE20" s="67"/>
      <c r="AF20" s="37"/>
      <c r="AG20" s="37"/>
      <c r="AH20" s="38"/>
      <c r="AI20" s="39" t="str">
        <f>AP19 &amp; "-" &amp; AR19</f>
        <v>01.01.2022-30.06.2022</v>
      </c>
      <c r="AJ20" s="39"/>
      <c r="AK20" s="39"/>
      <c r="AL20" s="39"/>
      <c r="AM20" s="39"/>
      <c r="AN20" s="39"/>
      <c r="AO20" s="39"/>
      <c r="AP20" s="66"/>
      <c r="AQ20" s="67"/>
      <c r="AR20" s="68"/>
      <c r="AS20" s="67"/>
      <c r="AT20" s="37"/>
      <c r="AU20" s="37"/>
      <c r="AV20" s="38"/>
      <c r="AW20" s="39" t="str">
        <f>BD19 &amp; "-" &amp; BF19</f>
        <v>01.07.2022-31.12.2022</v>
      </c>
      <c r="AX20" s="39"/>
      <c r="AY20" s="39"/>
      <c r="AZ20" s="39"/>
      <c r="BA20" s="39"/>
      <c r="BB20" s="39"/>
      <c r="BC20" s="39"/>
      <c r="BD20" s="66"/>
      <c r="BE20" s="67"/>
      <c r="BF20" s="68"/>
      <c r="BG20" s="67"/>
      <c r="BH20" s="37"/>
      <c r="BI20" s="37"/>
      <c r="BJ20" s="38"/>
      <c r="BK20" s="39" t="str">
        <f>BR19 &amp; "-" &amp; BT19</f>
        <v>01.01.2023-30.06.2023</v>
      </c>
      <c r="BL20" s="39"/>
      <c r="BM20" s="39"/>
      <c r="BN20" s="39"/>
      <c r="BO20" s="39"/>
      <c r="BP20" s="39"/>
      <c r="BQ20" s="39"/>
      <c r="BR20" s="66"/>
      <c r="BS20" s="67"/>
      <c r="BT20" s="68"/>
      <c r="BU20" s="67"/>
      <c r="BV20" s="37"/>
      <c r="BW20" s="37"/>
      <c r="BX20" s="38"/>
      <c r="BY20" s="39" t="str">
        <f>CF19 &amp; "-" &amp; CH19</f>
        <v>01.07.2023-31.12.2023</v>
      </c>
      <c r="BZ20" s="39"/>
      <c r="CA20" s="39"/>
      <c r="CB20" s="39"/>
      <c r="CC20" s="39"/>
      <c r="CD20" s="39"/>
      <c r="CE20" s="39"/>
      <c r="CF20" s="66"/>
      <c r="CG20" s="67"/>
      <c r="CH20" s="68"/>
      <c r="CI20" s="67"/>
      <c r="CJ20" s="34"/>
      <c r="CK20" s="72"/>
      <c r="CO20" s="27"/>
    </row>
    <row r="21" spans="1:101" ht="15" hidden="1" customHeight="1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5"/>
      <c r="P21" s="45"/>
      <c r="Q21" s="45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5"/>
      <c r="AD21" s="45"/>
      <c r="AE21" s="45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4"/>
      <c r="AQ21" s="45"/>
      <c r="AR21" s="45"/>
      <c r="AS21" s="45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4"/>
      <c r="BE21" s="45"/>
      <c r="BF21" s="45"/>
      <c r="BG21" s="45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4"/>
      <c r="BS21" s="45"/>
      <c r="BT21" s="45"/>
      <c r="BU21" s="45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4"/>
      <c r="CG21" s="45"/>
      <c r="CH21" s="45"/>
      <c r="CI21" s="45"/>
      <c r="CJ21" s="46"/>
      <c r="CK21" s="72"/>
      <c r="CO21" s="27"/>
    </row>
    <row r="22" spans="1:101" s="49" customFormat="1" ht="15" customHeight="1">
      <c r="A22" s="40"/>
      <c r="B22" s="47" t="s">
        <v>53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5"/>
      <c r="P22" s="45"/>
      <c r="Q22" s="45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5"/>
      <c r="AD22" s="45"/>
      <c r="AE22" s="45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4"/>
      <c r="AQ22" s="45"/>
      <c r="AR22" s="45"/>
      <c r="AS22" s="45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4"/>
      <c r="BE22" s="45"/>
      <c r="BF22" s="45"/>
      <c r="BG22" s="45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4"/>
      <c r="BS22" s="45"/>
      <c r="BT22" s="45"/>
      <c r="BU22" s="45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4"/>
      <c r="CG22" s="45"/>
      <c r="CH22" s="45"/>
      <c r="CI22" s="45"/>
      <c r="CJ22" s="46"/>
      <c r="CK22" s="73"/>
      <c r="CL22" s="48"/>
      <c r="CM22" s="48"/>
      <c r="CN22" s="48"/>
      <c r="CO22" s="27"/>
      <c r="CP22" s="48"/>
      <c r="CQ22" s="2"/>
      <c r="CR22" s="2"/>
      <c r="CS22" s="48"/>
      <c r="CT22" s="48"/>
      <c r="CU22" s="48"/>
      <c r="CV22" s="48"/>
      <c r="CW22" s="48"/>
    </row>
    <row r="23" spans="1:101" ht="33.75">
      <c r="A23" s="21" t="s">
        <v>63</v>
      </c>
      <c r="B23" s="29" t="s">
        <v>34</v>
      </c>
      <c r="C23" s="30"/>
      <c r="D23" s="74" t="s">
        <v>54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6"/>
      <c r="CK23" s="24" t="s">
        <v>36</v>
      </c>
      <c r="CM23" s="27" t="e">
        <f ca="1">strCheckUnique(CN23:CN27)</f>
        <v>#NAME?</v>
      </c>
      <c r="CO23" s="27"/>
    </row>
    <row r="24" spans="1:101" ht="66" customHeight="1">
      <c r="A24" s="21" t="s">
        <v>64</v>
      </c>
      <c r="B24" s="50" t="s">
        <v>55</v>
      </c>
      <c r="C24" s="77"/>
      <c r="D24" s="32"/>
      <c r="E24" s="33">
        <v>0</v>
      </c>
      <c r="F24" s="33">
        <v>55.6</v>
      </c>
      <c r="G24" s="33">
        <v>2387.1</v>
      </c>
      <c r="H24" s="32"/>
      <c r="I24" s="32"/>
      <c r="J24" s="32"/>
      <c r="K24" s="32"/>
      <c r="L24" s="32"/>
      <c r="M24" s="32"/>
      <c r="N24" s="66" t="s">
        <v>38</v>
      </c>
      <c r="O24" s="67" t="s">
        <v>39</v>
      </c>
      <c r="P24" s="66" t="s">
        <v>40</v>
      </c>
      <c r="Q24" s="67" t="s">
        <v>39</v>
      </c>
      <c r="R24" s="32"/>
      <c r="S24" s="33">
        <v>0</v>
      </c>
      <c r="T24" s="33">
        <v>55.6</v>
      </c>
      <c r="U24" s="33">
        <v>2468.2600000000002</v>
      </c>
      <c r="V24" s="32"/>
      <c r="W24" s="32"/>
      <c r="X24" s="32"/>
      <c r="Y24" s="32"/>
      <c r="Z24" s="32"/>
      <c r="AA24" s="32"/>
      <c r="AB24" s="66" t="s">
        <v>41</v>
      </c>
      <c r="AC24" s="67" t="s">
        <v>39</v>
      </c>
      <c r="AD24" s="66" t="s">
        <v>42</v>
      </c>
      <c r="AE24" s="67" t="s">
        <v>39</v>
      </c>
      <c r="AF24" s="32"/>
      <c r="AG24" s="33">
        <v>0</v>
      </c>
      <c r="AH24" s="33">
        <v>55.6</v>
      </c>
      <c r="AI24" s="33">
        <f>2454.3</f>
        <v>2454.3000000000002</v>
      </c>
      <c r="AJ24" s="32"/>
      <c r="AK24" s="32"/>
      <c r="AL24" s="32"/>
      <c r="AM24" s="32"/>
      <c r="AN24" s="32"/>
      <c r="AO24" s="32"/>
      <c r="AP24" s="66" t="s">
        <v>43</v>
      </c>
      <c r="AQ24" s="67" t="s">
        <v>39</v>
      </c>
      <c r="AR24" s="66" t="s">
        <v>44</v>
      </c>
      <c r="AS24" s="67" t="s">
        <v>39</v>
      </c>
      <c r="AT24" s="32"/>
      <c r="AU24" s="33">
        <v>0</v>
      </c>
      <c r="AV24" s="33">
        <v>57.48</v>
      </c>
      <c r="AW24" s="33">
        <v>2454.3000000000002</v>
      </c>
      <c r="AX24" s="32"/>
      <c r="AY24" s="32"/>
      <c r="AZ24" s="32"/>
      <c r="BA24" s="32"/>
      <c r="BB24" s="32"/>
      <c r="BC24" s="32"/>
      <c r="BD24" s="66" t="s">
        <v>45</v>
      </c>
      <c r="BE24" s="67" t="s">
        <v>39</v>
      </c>
      <c r="BF24" s="66" t="s">
        <v>46</v>
      </c>
      <c r="BG24" s="67" t="s">
        <v>39</v>
      </c>
      <c r="BH24" s="32"/>
      <c r="BI24" s="33">
        <v>0</v>
      </c>
      <c r="BJ24" s="33">
        <v>57.48</v>
      </c>
      <c r="BK24" s="33">
        <v>2454.3000000000002</v>
      </c>
      <c r="BL24" s="32"/>
      <c r="BM24" s="32"/>
      <c r="BN24" s="32"/>
      <c r="BO24" s="32"/>
      <c r="BP24" s="32"/>
      <c r="BQ24" s="32"/>
      <c r="BR24" s="66" t="s">
        <v>47</v>
      </c>
      <c r="BS24" s="67" t="s">
        <v>39</v>
      </c>
      <c r="BT24" s="66" t="s">
        <v>48</v>
      </c>
      <c r="BU24" s="67" t="s">
        <v>39</v>
      </c>
      <c r="BV24" s="32"/>
      <c r="BW24" s="33">
        <v>0</v>
      </c>
      <c r="BX24" s="33">
        <v>59.54</v>
      </c>
      <c r="BY24" s="33">
        <v>2542.63</v>
      </c>
      <c r="BZ24" s="32"/>
      <c r="CA24" s="32"/>
      <c r="CB24" s="32"/>
      <c r="CC24" s="32"/>
      <c r="CD24" s="32"/>
      <c r="CE24" s="32"/>
      <c r="CF24" s="66" t="s">
        <v>49</v>
      </c>
      <c r="CG24" s="67" t="s">
        <v>39</v>
      </c>
      <c r="CH24" s="66" t="s">
        <v>50</v>
      </c>
      <c r="CI24" s="67" t="s">
        <v>51</v>
      </c>
      <c r="CJ24" s="34"/>
      <c r="CK24" s="69" t="s">
        <v>52</v>
      </c>
      <c r="CL24" s="2" t="e">
        <f ca="1">strCheckDate(D25:CJ25)</f>
        <v>#NAME?</v>
      </c>
      <c r="CN24" s="27" t="str">
        <f>IF(B24="","",B24 )</f>
        <v>Тариф для населения (с учетом НДС)</v>
      </c>
      <c r="CO24" s="27"/>
      <c r="CP24" s="27"/>
      <c r="CQ24" s="27"/>
    </row>
    <row r="25" spans="1:101" ht="14.25" hidden="1" customHeight="1">
      <c r="A25" s="35"/>
      <c r="B25" s="51"/>
      <c r="C25" s="77"/>
      <c r="D25" s="37"/>
      <c r="E25" s="37"/>
      <c r="F25" s="38"/>
      <c r="G25" s="39" t="str">
        <f>N24 &amp; "-" &amp; P24</f>
        <v>01.01.2021-30.06.2021</v>
      </c>
      <c r="H25" s="39"/>
      <c r="I25" s="39"/>
      <c r="J25" s="39"/>
      <c r="K25" s="39"/>
      <c r="L25" s="39"/>
      <c r="M25" s="39"/>
      <c r="N25" s="66"/>
      <c r="O25" s="67"/>
      <c r="P25" s="68"/>
      <c r="Q25" s="67"/>
      <c r="R25" s="37"/>
      <c r="S25" s="37"/>
      <c r="T25" s="38"/>
      <c r="U25" s="39" t="str">
        <f>AB24 &amp; "-" &amp; AD24</f>
        <v>01.07.2021-31.12.2021</v>
      </c>
      <c r="V25" s="39"/>
      <c r="W25" s="39"/>
      <c r="X25" s="39"/>
      <c r="Y25" s="39"/>
      <c r="Z25" s="39"/>
      <c r="AA25" s="39"/>
      <c r="AB25" s="66"/>
      <c r="AC25" s="67"/>
      <c r="AD25" s="68"/>
      <c r="AE25" s="67"/>
      <c r="AF25" s="37"/>
      <c r="AG25" s="37"/>
      <c r="AH25" s="38"/>
      <c r="AI25" s="39" t="str">
        <f>AP24 &amp; "-" &amp; AR24</f>
        <v>01.01.2022-30.06.2022</v>
      </c>
      <c r="AJ25" s="39"/>
      <c r="AK25" s="39"/>
      <c r="AL25" s="39"/>
      <c r="AM25" s="39"/>
      <c r="AN25" s="39"/>
      <c r="AO25" s="39"/>
      <c r="AP25" s="66"/>
      <c r="AQ25" s="67"/>
      <c r="AR25" s="68"/>
      <c r="AS25" s="67"/>
      <c r="AT25" s="37"/>
      <c r="AU25" s="37"/>
      <c r="AV25" s="38"/>
      <c r="AW25" s="39" t="str">
        <f>BD24 &amp; "-" &amp; BF24</f>
        <v>01.07.2022-31.12.2022</v>
      </c>
      <c r="AX25" s="39"/>
      <c r="AY25" s="39"/>
      <c r="AZ25" s="39"/>
      <c r="BA25" s="39"/>
      <c r="BB25" s="39"/>
      <c r="BC25" s="39"/>
      <c r="BD25" s="66"/>
      <c r="BE25" s="67"/>
      <c r="BF25" s="68"/>
      <c r="BG25" s="67"/>
      <c r="BH25" s="37"/>
      <c r="BI25" s="37"/>
      <c r="BJ25" s="38"/>
      <c r="BK25" s="39" t="str">
        <f>BR24 &amp; "-" &amp; BT24</f>
        <v>01.01.2023-30.06.2023</v>
      </c>
      <c r="BL25" s="39"/>
      <c r="BM25" s="39"/>
      <c r="BN25" s="39"/>
      <c r="BO25" s="39"/>
      <c r="BP25" s="39"/>
      <c r="BQ25" s="39"/>
      <c r="BR25" s="66"/>
      <c r="BS25" s="67"/>
      <c r="BT25" s="68"/>
      <c r="BU25" s="67"/>
      <c r="BV25" s="37"/>
      <c r="BW25" s="37"/>
      <c r="BX25" s="38"/>
      <c r="BY25" s="39" t="str">
        <f>CF24 &amp; "-" &amp; CH24</f>
        <v>01.07.2023-31.12.2023</v>
      </c>
      <c r="BZ25" s="39"/>
      <c r="CA25" s="39"/>
      <c r="CB25" s="39"/>
      <c r="CC25" s="39"/>
      <c r="CD25" s="39"/>
      <c r="CE25" s="39"/>
      <c r="CF25" s="66"/>
      <c r="CG25" s="67"/>
      <c r="CH25" s="68"/>
      <c r="CI25" s="67"/>
      <c r="CJ25" s="34"/>
      <c r="CK25" s="69"/>
      <c r="CO25" s="27"/>
    </row>
    <row r="26" spans="1:101" ht="14.25" hidden="1" customHeight="1">
      <c r="A26" s="40"/>
      <c r="B26" s="41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5"/>
      <c r="P26" s="45"/>
      <c r="Q26" s="45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5"/>
      <c r="AD26" s="45"/>
      <c r="AE26" s="45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4"/>
      <c r="AQ26" s="45"/>
      <c r="AR26" s="45"/>
      <c r="AS26" s="45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4"/>
      <c r="BE26" s="45"/>
      <c r="BF26" s="45"/>
      <c r="BG26" s="45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4"/>
      <c r="BS26" s="45"/>
      <c r="BT26" s="45"/>
      <c r="BU26" s="45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4"/>
      <c r="CG26" s="45"/>
      <c r="CH26" s="45"/>
      <c r="CI26" s="45"/>
      <c r="CJ26" s="46"/>
      <c r="CK26" s="69"/>
      <c r="CO26" s="27"/>
    </row>
    <row r="27" spans="1:101" s="49" customFormat="1" ht="15" customHeight="1">
      <c r="A27" s="40"/>
      <c r="B27" s="47" t="s">
        <v>53</v>
      </c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5"/>
      <c r="P27" s="45"/>
      <c r="Q27" s="45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5"/>
      <c r="AD27" s="45"/>
      <c r="AE27" s="45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/>
      <c r="AQ27" s="45"/>
      <c r="AR27" s="45"/>
      <c r="AS27" s="45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4"/>
      <c r="BE27" s="45"/>
      <c r="BF27" s="45"/>
      <c r="BG27" s="45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4"/>
      <c r="BS27" s="45"/>
      <c r="BT27" s="45"/>
      <c r="BU27" s="45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4"/>
      <c r="CG27" s="45"/>
      <c r="CH27" s="45"/>
      <c r="CI27" s="45"/>
      <c r="CJ27" s="46"/>
      <c r="CK27" s="69"/>
      <c r="CL27" s="48"/>
      <c r="CM27" s="48"/>
      <c r="CN27" s="48"/>
      <c r="CO27" s="27"/>
      <c r="CP27" s="48"/>
      <c r="CQ27" s="2"/>
      <c r="CR27" s="2"/>
      <c r="CS27" s="48"/>
      <c r="CT27" s="48"/>
      <c r="CU27" s="48"/>
      <c r="CV27" s="48"/>
      <c r="CW27" s="48"/>
    </row>
    <row r="28" spans="1:101" s="49" customFormat="1" ht="15">
      <c r="A28" s="52"/>
      <c r="B28" s="53" t="s">
        <v>56</v>
      </c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7"/>
      <c r="P28" s="57"/>
      <c r="Q28" s="5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C28" s="57"/>
      <c r="AD28" s="57"/>
      <c r="AE28" s="54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/>
      <c r="AQ28" s="57"/>
      <c r="AR28" s="57"/>
      <c r="AS28" s="54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6"/>
      <c r="BE28" s="57"/>
      <c r="BF28" s="57"/>
      <c r="BG28" s="54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6"/>
      <c r="BS28" s="57"/>
      <c r="BT28" s="57"/>
      <c r="BU28" s="54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6"/>
      <c r="CG28" s="57"/>
      <c r="CH28" s="57"/>
      <c r="CI28" s="54"/>
      <c r="CJ28" s="57"/>
      <c r="CK28" s="5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</row>
    <row r="29" spans="1:101" s="49" customFormat="1" ht="15">
      <c r="A29" s="40"/>
      <c r="B29" s="59" t="s">
        <v>57</v>
      </c>
      <c r="C29" s="60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5"/>
      <c r="P29" s="45"/>
      <c r="Q29" s="42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4"/>
      <c r="AC29" s="45"/>
      <c r="AD29" s="45"/>
      <c r="AE29" s="42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/>
      <c r="AQ29" s="45"/>
      <c r="AR29" s="45"/>
      <c r="AS29" s="42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4"/>
      <c r="BE29" s="45"/>
      <c r="BF29" s="45"/>
      <c r="BG29" s="42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4"/>
      <c r="BS29" s="45"/>
      <c r="BT29" s="45"/>
      <c r="BU29" s="42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4"/>
      <c r="CG29" s="45"/>
      <c r="CH29" s="45"/>
      <c r="CI29" s="42"/>
      <c r="CJ29" s="45"/>
      <c r="CK29" s="46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</row>
    <row r="30" spans="1:101" ht="3" customHeight="1">
      <c r="CW30" s="1"/>
    </row>
    <row r="31" spans="1:101" ht="48.95" customHeight="1">
      <c r="A31" s="61">
        <v>1</v>
      </c>
      <c r="B31" s="70" t="s">
        <v>58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W31" s="1"/>
    </row>
  </sheetData>
  <mergeCells count="125">
    <mergeCell ref="D8:Q8"/>
    <mergeCell ref="R8:AE8"/>
    <mergeCell ref="AF8:AS8"/>
    <mergeCell ref="AT8:BG8"/>
    <mergeCell ref="BH8:BU8"/>
    <mergeCell ref="BV8:CI8"/>
    <mergeCell ref="A1:Q1"/>
    <mergeCell ref="E3:CJ3"/>
    <mergeCell ref="E4:CJ4"/>
    <mergeCell ref="E5:CJ5"/>
    <mergeCell ref="E6:CJ6"/>
    <mergeCell ref="A7:B7"/>
    <mergeCell ref="A9:CJ9"/>
    <mergeCell ref="CK9:CK12"/>
    <mergeCell ref="A10:A12"/>
    <mergeCell ref="B10:B12"/>
    <mergeCell ref="C10:C12"/>
    <mergeCell ref="D10:P10"/>
    <mergeCell ref="Q10:Q12"/>
    <mergeCell ref="R10:AD10"/>
    <mergeCell ref="AE10:AE12"/>
    <mergeCell ref="AF10:AR10"/>
    <mergeCell ref="CI10:CI12"/>
    <mergeCell ref="CJ10:CJ12"/>
    <mergeCell ref="F11:G11"/>
    <mergeCell ref="H11:I11"/>
    <mergeCell ref="J11:L11"/>
    <mergeCell ref="N11:P11"/>
    <mergeCell ref="T11:U11"/>
    <mergeCell ref="V11:W11"/>
    <mergeCell ref="X11:Z11"/>
    <mergeCell ref="AB11:AD11"/>
    <mergeCell ref="AS10:AS12"/>
    <mergeCell ref="AT10:BF10"/>
    <mergeCell ref="BG10:BG12"/>
    <mergeCell ref="BH10:BT10"/>
    <mergeCell ref="BU10:BU12"/>
    <mergeCell ref="BV10:CH10"/>
    <mergeCell ref="AZ11:BB11"/>
    <mergeCell ref="BD11:BF11"/>
    <mergeCell ref="BJ11:BK11"/>
    <mergeCell ref="BL11:BM11"/>
    <mergeCell ref="BN11:BP11"/>
    <mergeCell ref="BR11:BT11"/>
    <mergeCell ref="BX11:BY11"/>
    <mergeCell ref="BZ11:CA11"/>
    <mergeCell ref="CB11:CD11"/>
    <mergeCell ref="CF11:CH11"/>
    <mergeCell ref="AH11:AI11"/>
    <mergeCell ref="AJ11:AK11"/>
    <mergeCell ref="AL11:AN11"/>
    <mergeCell ref="AP11:AR11"/>
    <mergeCell ref="AV11:AW11"/>
    <mergeCell ref="AX11:AY11"/>
    <mergeCell ref="O13:P13"/>
    <mergeCell ref="AC13:AD13"/>
    <mergeCell ref="AQ13:AR13"/>
    <mergeCell ref="BE13:BF13"/>
    <mergeCell ref="BS13:BT13"/>
    <mergeCell ref="CG13:CH13"/>
    <mergeCell ref="O12:P12"/>
    <mergeCell ref="AC12:AD12"/>
    <mergeCell ref="AQ12:AR12"/>
    <mergeCell ref="BE12:BF12"/>
    <mergeCell ref="BS12:BT12"/>
    <mergeCell ref="CG12:CH12"/>
    <mergeCell ref="D18:CJ18"/>
    <mergeCell ref="C19:C20"/>
    <mergeCell ref="N19:N20"/>
    <mergeCell ref="O19:O20"/>
    <mergeCell ref="P19:P20"/>
    <mergeCell ref="Q19:Q20"/>
    <mergeCell ref="AB19:AB20"/>
    <mergeCell ref="D14:CJ14"/>
    <mergeCell ref="D15:CJ15"/>
    <mergeCell ref="D16:CJ16"/>
    <mergeCell ref="D17:CJ17"/>
    <mergeCell ref="CI19:CI20"/>
    <mergeCell ref="CK19:CK22"/>
    <mergeCell ref="D23:CJ23"/>
    <mergeCell ref="C24:C25"/>
    <mergeCell ref="N24:N25"/>
    <mergeCell ref="O24:O25"/>
    <mergeCell ref="BS19:BS20"/>
    <mergeCell ref="BT19:BT20"/>
    <mergeCell ref="BU19:BU20"/>
    <mergeCell ref="CF19:CF20"/>
    <mergeCell ref="CG19:CG20"/>
    <mergeCell ref="CH19:CH20"/>
    <mergeCell ref="AS19:AS20"/>
    <mergeCell ref="BD19:BD20"/>
    <mergeCell ref="BE19:BE20"/>
    <mergeCell ref="BF19:BF20"/>
    <mergeCell ref="BG19:BG20"/>
    <mergeCell ref="BR19:BR20"/>
    <mergeCell ref="AC19:AC20"/>
    <mergeCell ref="AD19:AD20"/>
    <mergeCell ref="AE19:AE20"/>
    <mergeCell ref="AP19:AP20"/>
    <mergeCell ref="AQ19:AQ20"/>
    <mergeCell ref="AR19:AR20"/>
    <mergeCell ref="CF24:CF25"/>
    <mergeCell ref="CG24:CG25"/>
    <mergeCell ref="CH24:CH25"/>
    <mergeCell ref="CI24:CI25"/>
    <mergeCell ref="CK24:CK27"/>
    <mergeCell ref="B31:CJ31"/>
    <mergeCell ref="BF24:BF25"/>
    <mergeCell ref="BG24:BG25"/>
    <mergeCell ref="BR24:BR25"/>
    <mergeCell ref="BS24:BS25"/>
    <mergeCell ref="BT24:BT25"/>
    <mergeCell ref="BU24:BU25"/>
    <mergeCell ref="AP24:AP25"/>
    <mergeCell ref="AQ24:AQ25"/>
    <mergeCell ref="AR24:AR25"/>
    <mergeCell ref="AS24:AS25"/>
    <mergeCell ref="BD24:BD25"/>
    <mergeCell ref="BE24:BE25"/>
    <mergeCell ref="P24:P25"/>
    <mergeCell ref="Q24:Q25"/>
    <mergeCell ref="AB24:AB25"/>
    <mergeCell ref="AC24:AC25"/>
    <mergeCell ref="AD24:AD25"/>
    <mergeCell ref="AE24:AE25"/>
  </mergeCells>
  <dataValidations count="8">
    <dataValidation type="decimal" allowBlank="1" showErrorMessage="1" errorTitle="Ошибка" error="Допускается ввод только действительных чисел!" sqref="E19:G19 S19:U19 E24:G24 S24:U24 AG24:AI24 AG19:AI19 AU19:AW19 AU24:AW24 BI24:BK24 BI19:BK19 BW19:BY19 BW24:BY2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19:O20 Q19:Q20 AC19:AC20 AE24:AE25 O24:O25 Q24:Q25 AC24:AC25 AE19:AE20 AQ24:AQ25 AS19:AS20 AQ19:AQ20 AS24:AS25 BE19:BE20 BG24:BG25 BE24:BE25 BG19:BG20 BS24:BS25 BU19:BU20 BS19:BS20 BU24:BU25 CG19:CG20 CI19:CI20 CG24:CG25 CI24:CI2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19 P19:P20 AB19 AD19:AD20 N24 P24:P25 AB24 AD24:AD25 AP24 AR24:AR25 AP19 AR19:AR20 BD19 BF19:BF20 BD24 BF24:BF25 BR24 BT24:BT25 BR19 BT19:BT20 CF19 CH19:CH20 CF24 CH24:CH25"/>
    <dataValidation type="list" allowBlank="1" showInputMessage="1" showErrorMessage="1" errorTitle="Ошибка" error="Выберите значение из списка" sqref="D18:E18 R18:S18 D23:E23 R23:S23 AF18:AG18 AF23:AG23 AT18:AU18 AT23:AU23 BH18:BI18 BH23:BI23 BV18:BW18 BV23:BW23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19 B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K3:CK6 D17:CJ17">
      <formula1>900</formula1>
    </dataValidation>
    <dataValidation allowBlank="1" sqref="AC26:AC29 AC21:AC22 O21:O22 O26:O29 AQ21:AQ22 AQ26:AQ29 BE21:BE22 BE26:BE29 BS21:BS22 BS26:BS29 CG21:CG22 CG26:CG29"/>
    <dataValidation allowBlank="1" promptTitle="checkPeriodRange" sqref="G20:M20 U20:AA20 G25:M25 U25:AA25 AI25:AO25 AI20:AO20 AW20:BC20 AW25:BC25 BK25:BQ25 BK20:BQ20 BY20:CE20 BY25:CE25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2021-01-11T09:39:15Z</dcterms:modified>
</cp:coreProperties>
</file>