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3.2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AA24" i="1"/>
  <c r="T24"/>
  <c r="M24"/>
  <c r="F24"/>
  <c r="AJ23"/>
  <c r="AA20"/>
  <c r="T20"/>
  <c r="M20"/>
  <c r="F20"/>
  <c r="AJ19"/>
  <c r="D15"/>
  <c r="D14"/>
  <c r="C13"/>
  <c r="D13" s="1"/>
  <c r="E13" s="1"/>
  <c r="F13" s="1"/>
  <c r="G13" s="1"/>
  <c r="H13" s="1"/>
  <c r="J13" s="1"/>
  <c r="K13" s="1"/>
  <c r="L13" s="1"/>
  <c r="M13" s="1"/>
  <c r="N13" s="1"/>
  <c r="O13" s="1"/>
  <c r="Q13" s="1"/>
  <c r="R13" s="1"/>
  <c r="S13" s="1"/>
  <c r="T13" s="1"/>
  <c r="U13" s="1"/>
  <c r="V13" s="1"/>
  <c r="X13" s="1"/>
  <c r="Y13" s="1"/>
  <c r="Z13" s="1"/>
  <c r="AA13" s="1"/>
  <c r="AB13" s="1"/>
  <c r="AC13" s="1"/>
  <c r="AE13" s="1"/>
  <c r="AF13" s="1"/>
  <c r="AG13" s="1"/>
  <c r="D6"/>
  <c r="D5"/>
  <c r="B5"/>
  <c r="D4"/>
  <c r="B4"/>
  <c r="D3"/>
  <c r="B3"/>
  <c r="AI22"/>
  <c r="AH19"/>
  <c r="AH23"/>
  <c r="A16"/>
  <c r="AI18"/>
</calcChain>
</file>

<file path=xl/sharedStrings.xml><?xml version="1.0" encoding="utf-8"?>
<sst xmlns="http://schemas.openxmlformats.org/spreadsheetml/2006/main" count="117" uniqueCount="56">
  <si>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</si>
  <si>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</si>
  <si>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</si>
  <si>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</si>
  <si>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</si>
  <si>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</si>
  <si>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</si>
  <si>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</si>
  <si>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</si>
  <si>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</si>
  <si>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</si>
  <si>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</si>
  <si>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</si>
  <si>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</si>
  <si>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</si>
  <si>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</si>
  <si>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</si>
  <si>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</si>
  <si>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</si>
  <si>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</si>
  <si>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</si>
  <si>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</si>
  <si>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</si>
  <si>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</si>
  <si>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</si>
  <si>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</si>
  <si>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</si>
  <si>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</si>
  <si>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</si>
  <si>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</si>
  <si>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</si>
  <si>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Прочие потребители (без учета НДС)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</si>
  <si>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</si>
  <si>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</si>
  <si>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</si>
  <si>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</si>
  <si>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</si>
  <si>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</si>
  <si>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</si>
  <si>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</si>
  <si>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</si>
  <si>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</si>
  <si>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</si>
  <si>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</si>
  <si>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население и приравненные категории</t>
  </si>
  <si>
    <t>Население (с учетом НДС)</t>
  </si>
  <si>
    <t>Добавить группу потребителей</t>
  </si>
  <si>
    <t>Добавить наименование признака дифференциации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</si>
  <si>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</si>
  <si>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1.</t>
  </si>
  <si>
    <t>1.1.</t>
  </si>
  <si>
    <t>1.1.1.</t>
  </si>
  <si>
    <t>1.1.1.1.</t>
  </si>
  <si>
    <t>1.1.1.1.1.</t>
  </si>
  <si>
    <t>1.1.1.2.</t>
  </si>
  <si>
    <t>1.1.1.2.1.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</si>
</sst>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12" fillId="0" borderId="4" applyBorder="0">
      <alignment horizontal="center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0" borderId="0" xfId="1" applyFont="1" applyFill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15" fillId="0" borderId="0" xfId="1" applyFont="1" applyFill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7" fillId="4" borderId="3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left" vertical="center" indent="5"/>
    </xf>
    <xf numFmtId="49" fontId="16" fillId="4" borderId="5" xfId="4" applyNumberFormat="1" applyFont="1" applyFill="1" applyBorder="1" applyAlignment="1" applyProtection="1">
      <alignment horizontal="center" vertical="center" wrapText="1"/>
    </xf>
    <xf numFmtId="49" fontId="17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1" fillId="4" borderId="5" xfId="0" applyNumberFormat="1" applyFont="1" applyFill="1" applyBorder="1" applyAlignment="1" applyProtection="1">
      <alignment horizontal="left" vertical="center" indent="4"/>
    </xf>
    <xf numFmtId="49" fontId="11" fillId="4" borderId="5" xfId="0" applyNumberFormat="1" applyFont="1" applyFill="1" applyBorder="1" applyAlignment="1" applyProtection="1">
      <alignment horizontal="left" vertical="center" indent="3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6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49" fontId="13" fillId="2" borderId="2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13" fillId="2" borderId="2" xfId="8" applyNumberFormat="1" applyFont="1" applyFill="1" applyBorder="1" applyAlignment="1" applyProtection="1">
      <alignment horizontal="center" vertical="center" wrapText="1"/>
    </xf>
    <xf numFmtId="0" fontId="13" fillId="2" borderId="2" xfId="8" applyNumberFormat="1" applyFont="1" applyFill="1" applyBorder="1" applyAlignment="1" applyProtection="1">
      <alignment horizontal="center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38100</xdr:colOff>
      <xdr:row>22</xdr:row>
      <xdr:rowOff>0</xdr:rowOff>
    </xdr:from>
    <xdr:to>
      <xdr:col>31</xdr:col>
      <xdr:colOff>228600</xdr:colOff>
      <xdr:row>23</xdr:row>
      <xdr:rowOff>0</xdr:rowOff>
    </xdr:to>
    <xdr:grpSp>
      <xdr:nvGrpSpPr>
        <xdr:cNvPr id="2" name="shCalendar"/>
        <xdr:cNvGrpSpPr>
          <a:grpSpLocks/>
        </xdr:cNvGrpSpPr>
      </xdr:nvGrpSpPr>
      <xdr:grpSpPr bwMode="auto">
        <a:xfrm>
          <a:off x="17492663" y="6119813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1\PRICE%20&#1091;&#1089;&#1090;&#1072;&#1085;&#1086;&#1074;&#1083;&#1077;&#1085;&#1085;&#1099;&#1077;%20&#1085;&#1072;%202021\FAS.JKH.OPEN.INFO.PRICE.VO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VO(v1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23.11.2017</v>
          </cell>
        </row>
        <row r="20">
          <cell r="F20" t="str">
            <v>131-нп</v>
          </cell>
        </row>
        <row r="21">
          <cell r="F21" t="str">
            <v>Информационно-аналитический интернет-портал "ugra-news.ru" ("Новости Югры")    от 30.11.2017</v>
          </cell>
        </row>
        <row r="23">
          <cell r="F23" t="str">
            <v>Региональная служба по тарифам Ханты-Мансийского автономного округа - Югры.</v>
          </cell>
        </row>
        <row r="24">
          <cell r="F24" t="str">
            <v>19.11.2020</v>
          </cell>
        </row>
        <row r="25">
          <cell r="F25" t="str">
            <v>62-нп</v>
          </cell>
        </row>
        <row r="26">
          <cell r="F26" t="str">
            <v>«Официальный интернет-портал правовой информации» (www.pravo.gov.ru)</v>
          </cell>
        </row>
      </sheetData>
      <sheetData sheetId="4" refreshError="1"/>
      <sheetData sheetId="5">
        <row r="21">
          <cell r="J21" t="str">
            <v>Водоотведение</v>
          </cell>
          <cell r="N21" t="str">
            <v>Сургутский муниципальный район, Лянтор (71826105);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9"/>
  <sheetViews>
    <sheetView tabSelected="1" zoomScale="80" zoomScaleNormal="80" workbookViewId="0">
      <selection activeCell="AG29" sqref="AG29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7109375" style="1" hidden="1" customWidth="1"/>
    <col min="4" max="4" width="17.42578125" style="1" customWidth="1"/>
    <col min="5" max="6" width="23.7109375" style="1" hidden="1" customWidth="1"/>
    <col min="7" max="7" width="10.85546875" style="1" customWidth="1"/>
    <col min="8" max="8" width="3.7109375" style="1" customWidth="1"/>
    <col min="9" max="9" width="9.7109375" style="1" customWidth="1"/>
    <col min="10" max="10" width="9.85546875" style="1" customWidth="1"/>
    <col min="11" max="11" width="18.42578125" style="1" customWidth="1"/>
    <col min="12" max="13" width="23.7109375" style="1" hidden="1" customWidth="1"/>
    <col min="14" max="14" width="10.5703125" style="1" customWidth="1"/>
    <col min="15" max="15" width="3.7109375" style="1" customWidth="1"/>
    <col min="16" max="16" width="10.140625" style="1" customWidth="1"/>
    <col min="17" max="17" width="11.140625" style="1" customWidth="1"/>
    <col min="18" max="18" width="17.85546875" style="1" customWidth="1"/>
    <col min="19" max="20" width="23.7109375" style="1" hidden="1" customWidth="1"/>
    <col min="21" max="21" width="10.42578125" style="1" customWidth="1"/>
    <col min="22" max="22" width="3.7109375" style="1" customWidth="1"/>
    <col min="23" max="23" width="9.85546875" style="1" customWidth="1"/>
    <col min="24" max="24" width="11.140625" style="1" customWidth="1"/>
    <col min="25" max="25" width="18.42578125" style="1" customWidth="1"/>
    <col min="26" max="27" width="23.7109375" style="1" hidden="1" customWidth="1"/>
    <col min="28" max="28" width="10.85546875" style="1" customWidth="1"/>
    <col min="29" max="29" width="3.7109375" style="1" customWidth="1"/>
    <col min="30" max="30" width="10.140625" style="1" customWidth="1"/>
    <col min="31" max="31" width="8.5703125" style="1" hidden="1" customWidth="1"/>
    <col min="32" max="32" width="4.7109375" style="1" customWidth="1"/>
    <col min="33" max="33" width="115.7109375" style="1" customWidth="1"/>
    <col min="34" max="35" width="10.5703125" style="2"/>
    <col min="36" max="36" width="11.140625" style="2" customWidth="1"/>
    <col min="37" max="44" width="10.5703125" style="2"/>
    <col min="45" max="16384" width="10.5703125" style="1"/>
  </cols>
  <sheetData>
    <row r="1" spans="1:44" ht="24.9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44" s="5" customFormat="1" ht="3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s="5" customFormat="1" ht="30">
      <c r="A3" s="6"/>
      <c r="B3" s="10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C3" s="11"/>
      <c r="D3" s="80" t="str">
        <f>IF(NameOrPr_ch="",IF(NameOrPr="","",NameOrPr),NameOrPr_ch)</f>
        <v>Региональная служба по тарифам Ханты-Мансийского автономного округа - Югры.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12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s="5" customFormat="1" ht="18.75">
      <c r="A4" s="6"/>
      <c r="B4" s="10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C4" s="11"/>
      <c r="D4" s="80" t="str">
        <f>IF(datePr_ch="",IF(datePr="","",datePr),datePr_ch)</f>
        <v>19.11.2020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12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s="5" customFormat="1" ht="30">
      <c r="A5" s="6"/>
      <c r="B5" s="10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C5" s="11"/>
      <c r="D5" s="80" t="str">
        <f>IF(numberPr_ch="",IF(numberPr="","",numberPr),numberPr_ch)</f>
        <v>62-нп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12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5" customFormat="1" ht="30">
      <c r="A6" s="6"/>
      <c r="B6" s="10" t="s">
        <v>1</v>
      </c>
      <c r="C6" s="11"/>
      <c r="D6" s="80" t="str">
        <f>IF(IstPub_ch="",IF(IstPub="","",IstPub),IstPub_ch)</f>
        <v>«Официальный интернет-портал правовой информации» (www.pravo.gov.ru)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12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3" customFormat="1" ht="3" hidden="1" customHeight="1">
      <c r="A7" s="81"/>
      <c r="B7" s="81"/>
      <c r="C7" s="14"/>
      <c r="D7" s="15"/>
      <c r="E7" s="15"/>
      <c r="F7" s="15"/>
      <c r="G7" s="15"/>
      <c r="H7" s="15"/>
      <c r="I7" s="15"/>
      <c r="J7" s="16" t="s">
        <v>2</v>
      </c>
      <c r="K7" s="15"/>
      <c r="L7" s="15"/>
      <c r="M7" s="15"/>
      <c r="N7" s="15"/>
      <c r="O7" s="15"/>
      <c r="P7" s="15"/>
      <c r="Q7" s="16" t="s">
        <v>2</v>
      </c>
      <c r="R7" s="15"/>
      <c r="S7" s="15"/>
      <c r="T7" s="15"/>
      <c r="U7" s="15"/>
      <c r="V7" s="15"/>
      <c r="W7" s="15"/>
      <c r="X7" s="16" t="s">
        <v>2</v>
      </c>
      <c r="Y7" s="15"/>
      <c r="Z7" s="15"/>
      <c r="AA7" s="15"/>
      <c r="AB7" s="15"/>
      <c r="AC7" s="15"/>
      <c r="AD7" s="15"/>
      <c r="AE7" s="16" t="s">
        <v>2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s="13" customFormat="1" ht="15">
      <c r="A8" s="14"/>
      <c r="B8" s="14"/>
      <c r="C8" s="14"/>
      <c r="D8" s="76"/>
      <c r="E8" s="76"/>
      <c r="F8" s="76"/>
      <c r="G8" s="76"/>
      <c r="H8" s="76"/>
      <c r="I8" s="76"/>
      <c r="J8" s="76"/>
      <c r="K8" s="76" t="s">
        <v>3</v>
      </c>
      <c r="L8" s="76"/>
      <c r="M8" s="76"/>
      <c r="N8" s="76"/>
      <c r="O8" s="76"/>
      <c r="P8" s="76"/>
      <c r="Q8" s="76"/>
      <c r="R8" s="76" t="s">
        <v>3</v>
      </c>
      <c r="S8" s="76"/>
      <c r="T8" s="76"/>
      <c r="U8" s="76"/>
      <c r="V8" s="76"/>
      <c r="W8" s="76"/>
      <c r="X8" s="76"/>
      <c r="Y8" s="76" t="s">
        <v>3</v>
      </c>
      <c r="Z8" s="76"/>
      <c r="AA8" s="76"/>
      <c r="AB8" s="76"/>
      <c r="AC8" s="76"/>
      <c r="AD8" s="76"/>
      <c r="AE8" s="76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4" ht="15" customHeight="1">
      <c r="A9" s="71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 t="s">
        <v>5</v>
      </c>
    </row>
    <row r="10" spans="1:44" ht="15" customHeight="1">
      <c r="A10" s="71" t="s">
        <v>6</v>
      </c>
      <c r="B10" s="71" t="s">
        <v>7</v>
      </c>
      <c r="C10" s="71"/>
      <c r="D10" s="75" t="s">
        <v>8</v>
      </c>
      <c r="E10" s="75"/>
      <c r="F10" s="75"/>
      <c r="G10" s="75"/>
      <c r="H10" s="75"/>
      <c r="I10" s="75"/>
      <c r="J10" s="71" t="s">
        <v>9</v>
      </c>
      <c r="K10" s="75" t="s">
        <v>8</v>
      </c>
      <c r="L10" s="75"/>
      <c r="M10" s="75"/>
      <c r="N10" s="75"/>
      <c r="O10" s="75"/>
      <c r="P10" s="75"/>
      <c r="Q10" s="71" t="s">
        <v>9</v>
      </c>
      <c r="R10" s="75" t="s">
        <v>8</v>
      </c>
      <c r="S10" s="75"/>
      <c r="T10" s="75"/>
      <c r="U10" s="75"/>
      <c r="V10" s="75"/>
      <c r="W10" s="75"/>
      <c r="X10" s="71" t="s">
        <v>9</v>
      </c>
      <c r="Y10" s="75" t="s">
        <v>8</v>
      </c>
      <c r="Z10" s="75"/>
      <c r="AA10" s="75"/>
      <c r="AB10" s="75"/>
      <c r="AC10" s="75"/>
      <c r="AD10" s="75"/>
      <c r="AE10" s="71" t="s">
        <v>9</v>
      </c>
      <c r="AF10" s="72" t="s">
        <v>10</v>
      </c>
      <c r="AG10" s="71"/>
    </row>
    <row r="11" spans="1:44" ht="28.5" customHeight="1">
      <c r="A11" s="71"/>
      <c r="B11" s="71"/>
      <c r="C11" s="71"/>
      <c r="D11" s="18" t="s">
        <v>11</v>
      </c>
      <c r="E11" s="73" t="s">
        <v>12</v>
      </c>
      <c r="F11" s="73"/>
      <c r="G11" s="74" t="s">
        <v>13</v>
      </c>
      <c r="H11" s="74"/>
      <c r="I11" s="74"/>
      <c r="J11" s="71"/>
      <c r="K11" s="18" t="s">
        <v>11</v>
      </c>
      <c r="L11" s="73" t="s">
        <v>12</v>
      </c>
      <c r="M11" s="73"/>
      <c r="N11" s="74" t="s">
        <v>13</v>
      </c>
      <c r="O11" s="74"/>
      <c r="P11" s="74"/>
      <c r="Q11" s="71"/>
      <c r="R11" s="18" t="s">
        <v>11</v>
      </c>
      <c r="S11" s="73" t="s">
        <v>12</v>
      </c>
      <c r="T11" s="73"/>
      <c r="U11" s="74" t="s">
        <v>13</v>
      </c>
      <c r="V11" s="74"/>
      <c r="W11" s="74"/>
      <c r="X11" s="71"/>
      <c r="Y11" s="18" t="s">
        <v>11</v>
      </c>
      <c r="Z11" s="73" t="s">
        <v>12</v>
      </c>
      <c r="AA11" s="73"/>
      <c r="AB11" s="74" t="s">
        <v>13</v>
      </c>
      <c r="AC11" s="74"/>
      <c r="AD11" s="74"/>
      <c r="AE11" s="71"/>
      <c r="AF11" s="72"/>
      <c r="AG11" s="71"/>
    </row>
    <row r="12" spans="1:44" ht="33.75" customHeight="1">
      <c r="A12" s="71"/>
      <c r="B12" s="71"/>
      <c r="C12" s="71"/>
      <c r="D12" s="19" t="s">
        <v>14</v>
      </c>
      <c r="E12" s="20" t="s">
        <v>15</v>
      </c>
      <c r="F12" s="20" t="s">
        <v>16</v>
      </c>
      <c r="G12" s="21" t="s">
        <v>17</v>
      </c>
      <c r="H12" s="70" t="s">
        <v>18</v>
      </c>
      <c r="I12" s="70"/>
      <c r="J12" s="71"/>
      <c r="K12" s="19" t="s">
        <v>14</v>
      </c>
      <c r="L12" s="20" t="s">
        <v>15</v>
      </c>
      <c r="M12" s="20" t="s">
        <v>16</v>
      </c>
      <c r="N12" s="21" t="s">
        <v>17</v>
      </c>
      <c r="O12" s="70" t="s">
        <v>18</v>
      </c>
      <c r="P12" s="70"/>
      <c r="Q12" s="71"/>
      <c r="R12" s="19" t="s">
        <v>14</v>
      </c>
      <c r="S12" s="20" t="s">
        <v>15</v>
      </c>
      <c r="T12" s="20" t="s">
        <v>16</v>
      </c>
      <c r="U12" s="21" t="s">
        <v>17</v>
      </c>
      <c r="V12" s="70" t="s">
        <v>18</v>
      </c>
      <c r="W12" s="70"/>
      <c r="X12" s="71"/>
      <c r="Y12" s="19" t="s">
        <v>14</v>
      </c>
      <c r="Z12" s="20" t="s">
        <v>15</v>
      </c>
      <c r="AA12" s="20" t="s">
        <v>16</v>
      </c>
      <c r="AB12" s="21" t="s">
        <v>17</v>
      </c>
      <c r="AC12" s="70" t="s">
        <v>18</v>
      </c>
      <c r="AD12" s="70"/>
      <c r="AE12" s="71"/>
      <c r="AF12" s="72"/>
      <c r="AG12" s="71"/>
    </row>
    <row r="13" spans="1:44" ht="12" customHeight="1">
      <c r="A13" s="82" t="s">
        <v>19</v>
      </c>
      <c r="B13" s="82" t="s">
        <v>20</v>
      </c>
      <c r="C13" s="83" t="str">
        <f ca="1">OFFSET(C13,0,-1)</f>
        <v>2</v>
      </c>
      <c r="D13" s="84">
        <f ca="1">OFFSET(D13,0,-1)+1</f>
        <v>3</v>
      </c>
      <c r="E13" s="84">
        <f ca="1">OFFSET(E13,0,-1)+1</f>
        <v>4</v>
      </c>
      <c r="F13" s="84">
        <f ca="1">OFFSET(F13,0,-1)+1</f>
        <v>5</v>
      </c>
      <c r="G13" s="84">
        <f ca="1">OFFSET(G13,0,-1)+1</f>
        <v>6</v>
      </c>
      <c r="H13" s="85">
        <f ca="1">OFFSET(H13,0,-1)+1</f>
        <v>7</v>
      </c>
      <c r="I13" s="85"/>
      <c r="J13" s="84">
        <f ca="1">OFFSET(J13,0,-2)+1</f>
        <v>8</v>
      </c>
      <c r="K13" s="84">
        <f ca="1">OFFSET(K13,0,-1)+1</f>
        <v>9</v>
      </c>
      <c r="L13" s="84">
        <f ca="1">OFFSET(L13,0,-1)+1</f>
        <v>10</v>
      </c>
      <c r="M13" s="84">
        <f ca="1">OFFSET(M13,0,-1)+1</f>
        <v>11</v>
      </c>
      <c r="N13" s="84">
        <f ca="1">OFFSET(N13,0,-1)+1</f>
        <v>12</v>
      </c>
      <c r="O13" s="85">
        <f ca="1">OFFSET(O13,0,-1)+1</f>
        <v>13</v>
      </c>
      <c r="P13" s="85"/>
      <c r="Q13" s="84">
        <f ca="1">OFFSET(Q13,0,-2)+1</f>
        <v>14</v>
      </c>
      <c r="R13" s="84">
        <f ca="1">OFFSET(R13,0,-1)+1</f>
        <v>15</v>
      </c>
      <c r="S13" s="84">
        <f ca="1">OFFSET(S13,0,-1)+1</f>
        <v>16</v>
      </c>
      <c r="T13" s="84">
        <f ca="1">OFFSET(T13,0,-1)+1</f>
        <v>17</v>
      </c>
      <c r="U13" s="84">
        <f ca="1">OFFSET(U13,0,-1)+1</f>
        <v>18</v>
      </c>
      <c r="V13" s="85">
        <f ca="1">OFFSET(V13,0,-1)+1</f>
        <v>19</v>
      </c>
      <c r="W13" s="85"/>
      <c r="X13" s="84">
        <f ca="1">OFFSET(X13,0,-2)+1</f>
        <v>20</v>
      </c>
      <c r="Y13" s="84">
        <f ca="1">OFFSET(Y13,0,-1)+1</f>
        <v>21</v>
      </c>
      <c r="Z13" s="84">
        <f ca="1">OFFSET(Z13,0,-1)+1</f>
        <v>22</v>
      </c>
      <c r="AA13" s="84">
        <f ca="1">OFFSET(AA13,0,-1)+1</f>
        <v>23</v>
      </c>
      <c r="AB13" s="84">
        <f ca="1">OFFSET(AB13,0,-1)+1</f>
        <v>24</v>
      </c>
      <c r="AC13" s="85">
        <f ca="1">OFFSET(AC13,0,-1)+1</f>
        <v>25</v>
      </c>
      <c r="AD13" s="85"/>
      <c r="AE13" s="84">
        <f ca="1">OFFSET(AE13,0,-2)+1</f>
        <v>26</v>
      </c>
      <c r="AF13" s="83">
        <f ca="1">OFFSET(AF13,0,-1)</f>
        <v>26</v>
      </c>
      <c r="AG13" s="84">
        <f ca="1">OFFSET(AG13,0,-1)+1</f>
        <v>27</v>
      </c>
    </row>
    <row r="14" spans="1:44" ht="22.5">
      <c r="A14" s="22" t="s">
        <v>49</v>
      </c>
      <c r="B14" s="23" t="s">
        <v>21</v>
      </c>
      <c r="C14" s="24"/>
      <c r="D14" s="67" t="str">
        <f>IF('[1]Перечень тарифов'!J21="","","" &amp; '[1]Перечень тарифов'!J21 &amp; "")</f>
        <v>Водоотведение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25" t="s">
        <v>22</v>
      </c>
    </row>
    <row r="15" spans="1:44" ht="22.5">
      <c r="A15" s="26" t="s">
        <v>50</v>
      </c>
      <c r="B15" s="27" t="s">
        <v>23</v>
      </c>
      <c r="C15" s="28"/>
      <c r="D15" s="68" t="str">
        <f>IF('[1]Перечень тарифов'!N21="","","" &amp; '[1]Перечень тарифов'!N21 &amp; "")</f>
        <v>Сургутский муниципальный район, Лянтор (71826105);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29" t="s">
        <v>24</v>
      </c>
    </row>
    <row r="16" spans="1:44" ht="14.25" hidden="1" customHeight="1">
      <c r="A16" s="26" t="e">
        <f ca="1">mergeValue(#REF!) &amp;"."&amp; mergeValue(#REF!)&amp;"."&amp; mergeValue(#REF!)</f>
        <v>#NAME?</v>
      </c>
      <c r="B16" s="30"/>
      <c r="C16" s="2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29"/>
      <c r="AK16" s="31"/>
    </row>
    <row r="17" spans="1:45" ht="33.75">
      <c r="A17" s="26" t="s">
        <v>51</v>
      </c>
      <c r="B17" s="32" t="s">
        <v>25</v>
      </c>
      <c r="C17" s="28"/>
      <c r="D17" s="69" t="s">
        <v>26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29" t="s">
        <v>27</v>
      </c>
      <c r="AK17" s="31"/>
    </row>
    <row r="18" spans="1:45" ht="33.75">
      <c r="A18" s="26" t="s">
        <v>52</v>
      </c>
      <c r="B18" s="33" t="s">
        <v>28</v>
      </c>
      <c r="C18" s="29"/>
      <c r="D18" s="66" t="s">
        <v>29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29" t="s">
        <v>30</v>
      </c>
      <c r="AI18" s="31" t="e">
        <f ca="1">strCheckUnique(AJ18:AJ21)</f>
        <v>#NAME?</v>
      </c>
      <c r="AK18" s="31"/>
    </row>
    <row r="19" spans="1:45" ht="66" customHeight="1">
      <c r="A19" s="26" t="s">
        <v>53</v>
      </c>
      <c r="B19" s="34" t="s">
        <v>31</v>
      </c>
      <c r="C19" s="65"/>
      <c r="D19" s="35">
        <v>56.06</v>
      </c>
      <c r="E19" s="36"/>
      <c r="F19" s="36"/>
      <c r="G19" s="55" t="s">
        <v>32</v>
      </c>
      <c r="H19" s="57" t="s">
        <v>33</v>
      </c>
      <c r="I19" s="55" t="s">
        <v>34</v>
      </c>
      <c r="J19" s="57" t="s">
        <v>33</v>
      </c>
      <c r="K19" s="35">
        <v>59.42</v>
      </c>
      <c r="L19" s="36"/>
      <c r="M19" s="36"/>
      <c r="N19" s="55" t="s">
        <v>35</v>
      </c>
      <c r="O19" s="57" t="s">
        <v>33</v>
      </c>
      <c r="P19" s="55" t="s">
        <v>36</v>
      </c>
      <c r="Q19" s="57" t="s">
        <v>33</v>
      </c>
      <c r="R19" s="35">
        <v>57.41</v>
      </c>
      <c r="S19" s="36"/>
      <c r="T19" s="36"/>
      <c r="U19" s="55" t="s">
        <v>37</v>
      </c>
      <c r="V19" s="57" t="s">
        <v>33</v>
      </c>
      <c r="W19" s="55" t="s">
        <v>38</v>
      </c>
      <c r="X19" s="57" t="s">
        <v>33</v>
      </c>
      <c r="Y19" s="35">
        <v>57.41</v>
      </c>
      <c r="Z19" s="36"/>
      <c r="AA19" s="36"/>
      <c r="AB19" s="55" t="s">
        <v>39</v>
      </c>
      <c r="AC19" s="57" t="s">
        <v>33</v>
      </c>
      <c r="AD19" s="55" t="s">
        <v>40</v>
      </c>
      <c r="AE19" s="57" t="s">
        <v>41</v>
      </c>
      <c r="AF19" s="37"/>
      <c r="AG19" s="58" t="s">
        <v>42</v>
      </c>
      <c r="AH19" s="38" t="e">
        <f ca="1">strCheckDate(D20:AF20)</f>
        <v>#NAME?</v>
      </c>
      <c r="AJ19" s="31" t="str">
        <f>IF(B19="","",B19 )</f>
        <v>Прочие потребители (без учета НДС)</v>
      </c>
      <c r="AK19" s="31"/>
      <c r="AL19" s="31"/>
      <c r="AM19" s="31"/>
    </row>
    <row r="20" spans="1:45" ht="14.25" hidden="1" customHeight="1">
      <c r="A20" s="39"/>
      <c r="B20" s="40"/>
      <c r="C20" s="65"/>
      <c r="D20" s="41"/>
      <c r="E20" s="42"/>
      <c r="F20" s="43" t="str">
        <f>G19 &amp; "-" &amp; I19</f>
        <v>01.01.2021-30.06.2021</v>
      </c>
      <c r="G20" s="55"/>
      <c r="H20" s="57"/>
      <c r="I20" s="56"/>
      <c r="J20" s="57"/>
      <c r="K20" s="41"/>
      <c r="L20" s="42"/>
      <c r="M20" s="43" t="str">
        <f>N19 &amp; "-" &amp; P19</f>
        <v>01.07.2021-31.12.2021</v>
      </c>
      <c r="N20" s="55"/>
      <c r="O20" s="57"/>
      <c r="P20" s="56"/>
      <c r="Q20" s="57"/>
      <c r="R20" s="41"/>
      <c r="S20" s="42"/>
      <c r="T20" s="43" t="str">
        <f>U19 &amp; "-" &amp; W19</f>
        <v>01.01.2022-30.06.2022</v>
      </c>
      <c r="U20" s="55"/>
      <c r="V20" s="57"/>
      <c r="W20" s="56"/>
      <c r="X20" s="57"/>
      <c r="Y20" s="41"/>
      <c r="Z20" s="42"/>
      <c r="AA20" s="43" t="str">
        <f>AB19 &amp; "-" &amp; AD19</f>
        <v>01.07.2022-31.12.2022</v>
      </c>
      <c r="AB20" s="55"/>
      <c r="AC20" s="57"/>
      <c r="AD20" s="56"/>
      <c r="AE20" s="57"/>
      <c r="AF20" s="37"/>
      <c r="AG20" s="59"/>
      <c r="AK20" s="31"/>
    </row>
    <row r="21" spans="1:45" s="52" customFormat="1" ht="15" customHeight="1">
      <c r="A21" s="44"/>
      <c r="B21" s="45" t="s">
        <v>43</v>
      </c>
      <c r="C21" s="46"/>
      <c r="D21" s="47"/>
      <c r="E21" s="47"/>
      <c r="F21" s="47"/>
      <c r="G21" s="48"/>
      <c r="H21" s="49"/>
      <c r="I21" s="49"/>
      <c r="J21" s="49"/>
      <c r="K21" s="47"/>
      <c r="L21" s="47"/>
      <c r="M21" s="47"/>
      <c r="N21" s="48"/>
      <c r="O21" s="49"/>
      <c r="P21" s="49"/>
      <c r="Q21" s="49"/>
      <c r="R21" s="47"/>
      <c r="S21" s="47"/>
      <c r="T21" s="47"/>
      <c r="U21" s="48"/>
      <c r="V21" s="49"/>
      <c r="W21" s="49"/>
      <c r="X21" s="49"/>
      <c r="Y21" s="47"/>
      <c r="Z21" s="47"/>
      <c r="AA21" s="47"/>
      <c r="AB21" s="48"/>
      <c r="AC21" s="49"/>
      <c r="AD21" s="49"/>
      <c r="AE21" s="49"/>
      <c r="AF21" s="50"/>
      <c r="AG21" s="60"/>
      <c r="AH21" s="51"/>
      <c r="AI21" s="51"/>
      <c r="AJ21" s="51"/>
      <c r="AK21" s="31"/>
      <c r="AL21" s="51"/>
      <c r="AM21" s="2"/>
      <c r="AN21" s="2"/>
      <c r="AO21" s="2"/>
      <c r="AP21" s="2"/>
      <c r="AQ21" s="2"/>
      <c r="AR21" s="2"/>
      <c r="AS21" s="1"/>
    </row>
    <row r="22" spans="1:45" ht="33.75" customHeight="1">
      <c r="A22" s="26" t="s">
        <v>54</v>
      </c>
      <c r="B22" s="33" t="s">
        <v>28</v>
      </c>
      <c r="C22" s="29"/>
      <c r="D22" s="62" t="s">
        <v>44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  <c r="AG22" s="29" t="s">
        <v>30</v>
      </c>
      <c r="AI22" s="31" t="e">
        <f ca="1">strCheckUnique(AJ22:AJ25)</f>
        <v>#NAME?</v>
      </c>
      <c r="AK22" s="31"/>
    </row>
    <row r="23" spans="1:45" ht="66" customHeight="1">
      <c r="A23" s="26" t="s">
        <v>55</v>
      </c>
      <c r="B23" s="34" t="s">
        <v>45</v>
      </c>
      <c r="C23" s="65"/>
      <c r="D23" s="35">
        <v>67.27</v>
      </c>
      <c r="E23" s="36"/>
      <c r="F23" s="36"/>
      <c r="G23" s="55" t="s">
        <v>32</v>
      </c>
      <c r="H23" s="57" t="s">
        <v>33</v>
      </c>
      <c r="I23" s="55" t="s">
        <v>34</v>
      </c>
      <c r="J23" s="57" t="s">
        <v>33</v>
      </c>
      <c r="K23" s="35">
        <v>71.3</v>
      </c>
      <c r="L23" s="36"/>
      <c r="M23" s="36"/>
      <c r="N23" s="55" t="s">
        <v>35</v>
      </c>
      <c r="O23" s="57" t="s">
        <v>33</v>
      </c>
      <c r="P23" s="55" t="s">
        <v>36</v>
      </c>
      <c r="Q23" s="57" t="s">
        <v>33</v>
      </c>
      <c r="R23" s="35">
        <v>68.89</v>
      </c>
      <c r="S23" s="36"/>
      <c r="T23" s="36"/>
      <c r="U23" s="55" t="s">
        <v>37</v>
      </c>
      <c r="V23" s="57" t="s">
        <v>33</v>
      </c>
      <c r="W23" s="55" t="s">
        <v>38</v>
      </c>
      <c r="X23" s="57" t="s">
        <v>33</v>
      </c>
      <c r="Y23" s="35">
        <v>68.89</v>
      </c>
      <c r="Z23" s="36"/>
      <c r="AA23" s="36"/>
      <c r="AB23" s="55" t="s">
        <v>39</v>
      </c>
      <c r="AC23" s="57" t="s">
        <v>33</v>
      </c>
      <c r="AD23" s="55" t="s">
        <v>40</v>
      </c>
      <c r="AE23" s="57" t="s">
        <v>41</v>
      </c>
      <c r="AF23" s="37"/>
      <c r="AG23" s="58" t="s">
        <v>42</v>
      </c>
      <c r="AH23" s="2" t="e">
        <f ca="1">strCheckDate(D24:AF24)</f>
        <v>#NAME?</v>
      </c>
      <c r="AJ23" s="31" t="str">
        <f>IF(B23="","",B23 )</f>
        <v>Население (с учетом НДС)</v>
      </c>
      <c r="AK23" s="31"/>
      <c r="AL23" s="31"/>
      <c r="AM23" s="31"/>
    </row>
    <row r="24" spans="1:45" ht="14.25" hidden="1" customHeight="1">
      <c r="A24" s="39"/>
      <c r="B24" s="40"/>
      <c r="C24" s="65"/>
      <c r="D24" s="41"/>
      <c r="E24" s="42"/>
      <c r="F24" s="43" t="str">
        <f>G23 &amp; "-" &amp; I23</f>
        <v>01.01.2021-30.06.2021</v>
      </c>
      <c r="G24" s="55"/>
      <c r="H24" s="57"/>
      <c r="I24" s="56"/>
      <c r="J24" s="57"/>
      <c r="K24" s="41"/>
      <c r="L24" s="42"/>
      <c r="M24" s="43" t="str">
        <f>N23 &amp; "-" &amp; P23</f>
        <v>01.07.2021-31.12.2021</v>
      </c>
      <c r="N24" s="55"/>
      <c r="O24" s="57"/>
      <c r="P24" s="56"/>
      <c r="Q24" s="57"/>
      <c r="R24" s="41"/>
      <c r="S24" s="42"/>
      <c r="T24" s="43" t="str">
        <f>U23 &amp; "-" &amp; W23</f>
        <v>01.01.2022-30.06.2022</v>
      </c>
      <c r="U24" s="55"/>
      <c r="V24" s="57"/>
      <c r="W24" s="56"/>
      <c r="X24" s="57"/>
      <c r="Y24" s="41"/>
      <c r="Z24" s="42"/>
      <c r="AA24" s="43" t="str">
        <f>AB23 &amp; "-" &amp; AD23</f>
        <v>01.07.2022-31.12.2022</v>
      </c>
      <c r="AB24" s="55"/>
      <c r="AC24" s="57"/>
      <c r="AD24" s="56"/>
      <c r="AE24" s="57"/>
      <c r="AF24" s="37"/>
      <c r="AG24" s="59"/>
      <c r="AK24" s="31"/>
    </row>
    <row r="25" spans="1:45" s="52" customFormat="1" ht="15" customHeight="1">
      <c r="A25" s="44"/>
      <c r="B25" s="45" t="s">
        <v>43</v>
      </c>
      <c r="C25" s="46"/>
      <c r="D25" s="47"/>
      <c r="E25" s="47"/>
      <c r="F25" s="47"/>
      <c r="G25" s="48"/>
      <c r="H25" s="49"/>
      <c r="I25" s="49"/>
      <c r="J25" s="49"/>
      <c r="K25" s="47"/>
      <c r="L25" s="47"/>
      <c r="M25" s="47"/>
      <c r="N25" s="48"/>
      <c r="O25" s="49"/>
      <c r="P25" s="49"/>
      <c r="Q25" s="49"/>
      <c r="R25" s="47"/>
      <c r="S25" s="47"/>
      <c r="T25" s="47"/>
      <c r="U25" s="48"/>
      <c r="V25" s="49"/>
      <c r="W25" s="49"/>
      <c r="X25" s="49"/>
      <c r="Y25" s="47"/>
      <c r="Z25" s="47"/>
      <c r="AA25" s="47"/>
      <c r="AB25" s="48"/>
      <c r="AC25" s="49"/>
      <c r="AD25" s="49"/>
      <c r="AE25" s="49"/>
      <c r="AF25" s="50"/>
      <c r="AG25" s="60"/>
      <c r="AH25" s="51"/>
      <c r="AI25" s="51"/>
      <c r="AJ25" s="51"/>
      <c r="AK25" s="31"/>
      <c r="AL25" s="51"/>
      <c r="AM25" s="2"/>
      <c r="AN25" s="2"/>
      <c r="AO25" s="2"/>
      <c r="AP25" s="2"/>
      <c r="AQ25" s="2"/>
      <c r="AR25" s="2"/>
      <c r="AS25" s="1"/>
    </row>
    <row r="26" spans="1:45" s="52" customFormat="1" ht="15" customHeight="1">
      <c r="A26" s="44"/>
      <c r="B26" s="53" t="s">
        <v>46</v>
      </c>
      <c r="C26" s="46"/>
      <c r="D26" s="47"/>
      <c r="E26" s="47"/>
      <c r="F26" s="47"/>
      <c r="G26" s="48"/>
      <c r="H26" s="49"/>
      <c r="I26" s="49"/>
      <c r="J26" s="46"/>
      <c r="K26" s="47"/>
      <c r="L26" s="47"/>
      <c r="M26" s="47"/>
      <c r="N26" s="48"/>
      <c r="O26" s="49"/>
      <c r="P26" s="49"/>
      <c r="Q26" s="46"/>
      <c r="R26" s="47"/>
      <c r="S26" s="47"/>
      <c r="T26" s="47"/>
      <c r="U26" s="48"/>
      <c r="V26" s="49"/>
      <c r="W26" s="49"/>
      <c r="X26" s="46"/>
      <c r="Y26" s="47"/>
      <c r="Z26" s="47"/>
      <c r="AA26" s="47"/>
      <c r="AB26" s="48"/>
      <c r="AC26" s="49"/>
      <c r="AD26" s="49"/>
      <c r="AE26" s="46"/>
      <c r="AF26" s="49"/>
      <c r="AG26" s="50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1:45" s="52" customFormat="1" ht="15" customHeight="1">
      <c r="A27" s="44"/>
      <c r="B27" s="54" t="s">
        <v>47</v>
      </c>
      <c r="C27" s="46"/>
      <c r="D27" s="47"/>
      <c r="E27" s="47"/>
      <c r="F27" s="47"/>
      <c r="G27" s="48"/>
      <c r="H27" s="49"/>
      <c r="I27" s="49"/>
      <c r="J27" s="46"/>
      <c r="K27" s="47"/>
      <c r="L27" s="47"/>
      <c r="M27" s="47"/>
      <c r="N27" s="48"/>
      <c r="O27" s="49"/>
      <c r="P27" s="49"/>
      <c r="Q27" s="46"/>
      <c r="R27" s="47"/>
      <c r="S27" s="47"/>
      <c r="T27" s="47"/>
      <c r="U27" s="48"/>
      <c r="V27" s="49"/>
      <c r="W27" s="49"/>
      <c r="X27" s="46"/>
      <c r="Y27" s="47"/>
      <c r="Z27" s="47"/>
      <c r="AA27" s="47"/>
      <c r="AB27" s="48"/>
      <c r="AC27" s="49"/>
      <c r="AD27" s="49"/>
      <c r="AE27" s="46"/>
      <c r="AF27" s="49"/>
      <c r="AG27" s="50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</row>
    <row r="28" spans="1:45" ht="3" customHeight="1"/>
    <row r="29" spans="1:45" ht="48.95" customHeight="1">
      <c r="B29" s="61" t="s">
        <v>48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</sheetData>
  <mergeCells count="83">
    <mergeCell ref="A7:B7"/>
    <mergeCell ref="A1:J1"/>
    <mergeCell ref="D3:AF3"/>
    <mergeCell ref="D4:AF4"/>
    <mergeCell ref="D5:AF5"/>
    <mergeCell ref="D6:AF6"/>
    <mergeCell ref="AG9:AG12"/>
    <mergeCell ref="A10:A12"/>
    <mergeCell ref="B10:B12"/>
    <mergeCell ref="C10:C12"/>
    <mergeCell ref="D10:I10"/>
    <mergeCell ref="D8:J8"/>
    <mergeCell ref="K8:Q8"/>
    <mergeCell ref="R8:X8"/>
    <mergeCell ref="Y8:AE8"/>
    <mergeCell ref="A9:AF9"/>
    <mergeCell ref="AB11:AD11"/>
    <mergeCell ref="J10:J12"/>
    <mergeCell ref="K10:P10"/>
    <mergeCell ref="Q10:Q12"/>
    <mergeCell ref="R10:W10"/>
    <mergeCell ref="X10:X12"/>
    <mergeCell ref="Y10:AD10"/>
    <mergeCell ref="L11:M11"/>
    <mergeCell ref="N11:P11"/>
    <mergeCell ref="S11:T11"/>
    <mergeCell ref="U11:W11"/>
    <mergeCell ref="Z11:AA11"/>
    <mergeCell ref="D14:AF14"/>
    <mergeCell ref="D15:AF15"/>
    <mergeCell ref="D16:AF16"/>
    <mergeCell ref="D17:AF17"/>
    <mergeCell ref="H12:I12"/>
    <mergeCell ref="O12:P12"/>
    <mergeCell ref="V12:W12"/>
    <mergeCell ref="AC12:AD12"/>
    <mergeCell ref="H13:I13"/>
    <mergeCell ref="O13:P13"/>
    <mergeCell ref="V13:W13"/>
    <mergeCell ref="AC13:AD13"/>
    <mergeCell ref="AE10:AE12"/>
    <mergeCell ref="AF10:AF12"/>
    <mergeCell ref="E11:F11"/>
    <mergeCell ref="G11:I11"/>
    <mergeCell ref="D18:AF18"/>
    <mergeCell ref="C19:C20"/>
    <mergeCell ref="G19:G20"/>
    <mergeCell ref="H19:H20"/>
    <mergeCell ref="I19:I20"/>
    <mergeCell ref="J19:J20"/>
    <mergeCell ref="N19:N20"/>
    <mergeCell ref="O19:O20"/>
    <mergeCell ref="P19:P20"/>
    <mergeCell ref="C23:C24"/>
    <mergeCell ref="G23:G24"/>
    <mergeCell ref="H23:H24"/>
    <mergeCell ref="Q19:Q20"/>
    <mergeCell ref="U19:U20"/>
    <mergeCell ref="AC19:AC20"/>
    <mergeCell ref="AD19:AD20"/>
    <mergeCell ref="AE19:AE20"/>
    <mergeCell ref="AG19:AG21"/>
    <mergeCell ref="D22:AF22"/>
    <mergeCell ref="V19:V20"/>
    <mergeCell ref="W19:W20"/>
    <mergeCell ref="X19:X20"/>
    <mergeCell ref="AB19:AB20"/>
    <mergeCell ref="AD23:AD24"/>
    <mergeCell ref="AE23:AE24"/>
    <mergeCell ref="AG23:AG25"/>
    <mergeCell ref="B29:AF29"/>
    <mergeCell ref="U23:U24"/>
    <mergeCell ref="V23:V24"/>
    <mergeCell ref="W23:W24"/>
    <mergeCell ref="X23:X24"/>
    <mergeCell ref="AB23:AB24"/>
    <mergeCell ref="AC23:AC24"/>
    <mergeCell ref="I23:I24"/>
    <mergeCell ref="J23:J24"/>
    <mergeCell ref="N23:N24"/>
    <mergeCell ref="O23:O24"/>
    <mergeCell ref="P23:P24"/>
    <mergeCell ref="Q23:Q24"/>
  </mergeCells>
  <dataValidations count="8">
    <dataValidation type="decimal" allowBlank="1" showErrorMessage="1" errorTitle="Ошибка" error="Допускается ввод только действительных чисел!" sqref="D19 K19 R19 Y19 D23 K23 R23 Y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19:H20 J19:J20 O19:O20 Q19:Q20 V19:V20 X19:X20 AC19:AC20 AE19:AE20 H23:H24 J23:J24 O23:O24 Q23:Q24 V23:V24 X23:X24 AC23:AC24 AE23:AE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9 I19:I20 N19 P19:P20 U19 W19:W20 AB19 AD19:AD20 G23 I23:I24 N23 P23:P24 U23 W23:W24 AB23 AD23:AD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19 B23">
      <formula1>900</formula1>
    </dataValidation>
    <dataValidation allowBlank="1" sqref="O25:O27 V25:V27 AC25:AC27 AC21 V21 O21 H21 H25:H27"/>
    <dataValidation type="list" allowBlank="1" showInputMessage="1" showErrorMessage="1" errorTitle="Ошибка" error="Выберите значение из списка" sqref="D18 K18 R18 Y18 D22">
      <formula1>kind_of_cons</formula1>
    </dataValidation>
    <dataValidation allowBlank="1" promptTitle="checkPeriodRange" sqref="F20 M20 T20 AA20 F24 M24 T24 AA24"/>
    <dataValidation type="textLength" operator="lessThanOrEqual" allowBlank="1" showInputMessage="1" showErrorMessage="1" errorTitle="Ошибка" error="Допускается ввод не более 900 символов!" sqref="AG2:AG6 D17:AF17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2021-01-11T09:53:00Z</dcterms:modified>
</cp:coreProperties>
</file>