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1.2.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I34" i="1"/>
  <c r="U34"/>
  <c r="G34"/>
  <c r="AX33"/>
  <c r="AI29"/>
  <c r="U29"/>
  <c r="G29"/>
  <c r="AX28"/>
  <c r="AI24"/>
  <c r="U24"/>
  <c r="G24"/>
  <c r="AX23"/>
  <c r="D18"/>
  <c r="C17"/>
  <c r="D17" s="1"/>
  <c r="E17" s="1"/>
  <c r="F17" s="1"/>
  <c r="G17" s="1"/>
  <c r="H17" s="1"/>
  <c r="I17" s="1"/>
  <c r="J17" s="1"/>
  <c r="K17" s="1"/>
  <c r="L17" s="1"/>
  <c r="M17" s="1"/>
  <c r="N17" s="1"/>
  <c r="O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S17" s="1"/>
  <c r="AT17" s="1"/>
  <c r="AU17" s="1"/>
  <c r="E10"/>
  <c r="E9"/>
  <c r="B9"/>
  <c r="E8"/>
  <c r="B8"/>
  <c r="E7"/>
  <c r="B7"/>
  <c r="A20"/>
  <c r="AV33"/>
  <c r="AW32"/>
  <c r="AV28"/>
  <c r="AW27"/>
  <c r="AV23"/>
  <c r="AW22"/>
  <c r="A19"/>
</calcChain>
</file>

<file path=xl/sharedStrings.xml><?xml version="1.0" encoding="utf-8"?>
<sst xmlns="http://schemas.openxmlformats.org/spreadsheetml/2006/main" count="135" uniqueCount="61">
  <si>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</si>
  <si>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</si>
  <si>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</si>
  <si>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</si>
  <si>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</si>
  <si>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</si>
  <si>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</si>
  <si>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</si>
  <si>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</si>
  <si>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</si>
  <si>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</si>
  <si>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</si>
  <si>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</si>
  <si>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</si>
  <si>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</si>
  <si>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</si>
  <si>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</si>
  <si>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</si>
  <si>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</si>
  <si>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</si>
  <si>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</si>
  <si>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</si>
  <si>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</si>
  <si>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</si>
  <si>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</si>
  <si>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</si>
  <si>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</si>
  <si>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</si>
  <si>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</si>
  <si>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</si>
  <si>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</si>
  <si>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</si>
  <si>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</si>
  <si>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</si>
  <si>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</si>
  <si>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Тариф для населения (с учетом НДС)</t>
  </si>
  <si>
    <t>01.01.2022</t>
  </si>
  <si>
    <t>да</t>
  </si>
  <si>
    <t>30.06.2022</t>
  </si>
  <si>
    <t>01.07.2022</t>
  </si>
  <si>
    <t>30.11.2022</t>
  </si>
  <si>
    <t>01.12.2022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</si>
  <si>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</si>
  <si>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</si>
  <si>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</si>
  <si>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</si>
  <si>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бюджетные организации</t>
  </si>
  <si>
    <t>Бюджетные организации (без учета НДС)</t>
  </si>
  <si>
    <t>прочие</t>
  </si>
  <si>
    <t>Прочие потребителя (без учета НДС)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</si>
  <si>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</si>
  <si>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</si>
  <si>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</si>
  <si>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</t>
  </si>
  <si>
    <t>1.1.</t>
  </si>
  <si>
    <t>1.1.1.</t>
  </si>
  <si>
    <t>1.1.1.1.</t>
  </si>
  <si>
    <t>1.1.2.</t>
  </si>
  <si>
    <t>1.1.2.1.</t>
  </si>
  <si>
    <t>1.1.3.</t>
  </si>
  <si>
    <t>1.1.3.1.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</si>
</sst>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5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4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49" fontId="12" fillId="2" borderId="6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2" fillId="2" borderId="6" xfId="8" applyNumberFormat="1" applyFont="1" applyFill="1" applyBorder="1" applyAlignment="1" applyProtection="1">
      <alignment horizontal="center" vertical="center" wrapText="1"/>
    </xf>
    <xf numFmtId="0" fontId="12" fillId="2" borderId="6" xfId="8" applyNumberFormat="1" applyFont="1" applyFill="1" applyBorder="1" applyAlignment="1" applyProtection="1">
      <alignment horizontal="center" vertical="center" wrapText="1"/>
    </xf>
    <xf numFmtId="0" fontId="4" fillId="2" borderId="6" xfId="8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15" fillId="4" borderId="3" xfId="0" applyNumberFormat="1" applyFont="1" applyFill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left" vertical="center" indent="6"/>
    </xf>
    <xf numFmtId="49" fontId="14" fillId="4" borderId="4" xfId="4" applyNumberFormat="1" applyFont="1" applyFill="1" applyBorder="1" applyAlignment="1" applyProtection="1">
      <alignment horizontal="center" vertical="center" wrapText="1"/>
    </xf>
    <xf numFmtId="49" fontId="15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left" vertical="center" indent="5"/>
    </xf>
    <xf numFmtId="0" fontId="3" fillId="0" borderId="9" xfId="1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4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7" xfId="1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 indent="6"/>
    </xf>
    <xf numFmtId="49" fontId="15" fillId="4" borderId="10" xfId="0" applyNumberFormat="1" applyFont="1" applyFill="1" applyBorder="1" applyAlignment="1" applyProtection="1">
      <alignment horizontal="center" vertical="center"/>
    </xf>
    <xf numFmtId="49" fontId="11" fillId="4" borderId="11" xfId="0" applyNumberFormat="1" applyFont="1" applyFill="1" applyBorder="1" applyAlignment="1" applyProtection="1">
      <alignment horizontal="left" vertical="center" indent="4"/>
    </xf>
    <xf numFmtId="49" fontId="14" fillId="4" borderId="11" xfId="4" applyNumberFormat="1" applyFont="1" applyFill="1" applyBorder="1" applyAlignment="1" applyProtection="1">
      <alignment horizontal="center" vertical="center" wrapText="1"/>
    </xf>
    <xf numFmtId="49" fontId="15" fillId="4" borderId="11" xfId="0" applyNumberFormat="1" applyFont="1" applyFill="1" applyBorder="1" applyAlignment="1" applyProtection="1">
      <alignment horizontal="left" vertical="center"/>
    </xf>
    <xf numFmtId="49" fontId="0" fillId="4" borderId="11" xfId="4" applyNumberFormat="1" applyFont="1" applyFill="1" applyBorder="1" applyAlignment="1" applyProtection="1">
      <alignment horizontal="center" vertical="center" wrapText="1"/>
    </xf>
    <xf numFmtId="49" fontId="3" fillId="4" borderId="11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left" vertical="center" indent="3"/>
    </xf>
    <xf numFmtId="49" fontId="11" fillId="4" borderId="4" xfId="0" applyNumberFormat="1" applyFont="1" applyFill="1" applyBorder="1" applyAlignment="1" applyProtection="1">
      <alignment horizontal="left" vertical="center" indent="2"/>
    </xf>
    <xf numFmtId="0" fontId="16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38100</xdr:colOff>
      <xdr:row>22</xdr:row>
      <xdr:rowOff>0</xdr:rowOff>
    </xdr:from>
    <xdr:to>
      <xdr:col>30</xdr:col>
      <xdr:colOff>228600</xdr:colOff>
      <xdr:row>25</xdr:row>
      <xdr:rowOff>178594</xdr:rowOff>
    </xdr:to>
    <xdr:grpSp>
      <xdr:nvGrpSpPr>
        <xdr:cNvPr id="2" name="shCalendar"/>
        <xdr:cNvGrpSpPr>
          <a:grpSpLocks/>
        </xdr:cNvGrpSpPr>
      </xdr:nvGrpSpPr>
      <xdr:grpSpPr bwMode="auto">
        <a:xfrm>
          <a:off x="15135225" y="4583906"/>
          <a:ext cx="190500" cy="500063"/>
          <a:chOff x="13896191" y="1813753"/>
          <a:chExt cx="211023" cy="178845"/>
        </a:xfrm>
      </xdr:grpSpPr>
      <xdr:sp macro="[1]!modfrmDateChoose.CalendarShow" textlink="">
        <xdr:nvSpPr>
          <xdr:cNvPr id="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45</xdr:col>
      <xdr:colOff>0</xdr:colOff>
      <xdr:row>3</xdr:row>
      <xdr:rowOff>9525</xdr:rowOff>
    </xdr:from>
    <xdr:to>
      <xdr:col>45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20990719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3</xdr:row>
      <xdr:rowOff>9525</xdr:rowOff>
    </xdr:from>
    <xdr:to>
      <xdr:col>14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8420100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47</xdr:col>
      <xdr:colOff>38100</xdr:colOff>
      <xdr:row>37</xdr:row>
      <xdr:rowOff>0</xdr:rowOff>
    </xdr:from>
    <xdr:to>
      <xdr:col>47</xdr:col>
      <xdr:colOff>228600</xdr:colOff>
      <xdr:row>37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29053631" y="70008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47</xdr:col>
      <xdr:colOff>38100</xdr:colOff>
      <xdr:row>37</xdr:row>
      <xdr:rowOff>0</xdr:rowOff>
    </xdr:from>
    <xdr:to>
      <xdr:col>47</xdr:col>
      <xdr:colOff>228600</xdr:colOff>
      <xdr:row>37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9053631" y="70008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47</xdr:col>
      <xdr:colOff>38100</xdr:colOff>
      <xdr:row>37</xdr:row>
      <xdr:rowOff>0</xdr:rowOff>
    </xdr:from>
    <xdr:to>
      <xdr:col>47</xdr:col>
      <xdr:colOff>228600</xdr:colOff>
      <xdr:row>37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29053631" y="70008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1</xdr:row>
      <xdr:rowOff>9525</xdr:rowOff>
    </xdr:from>
    <xdr:to>
      <xdr:col>28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4099381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1</xdr:row>
      <xdr:rowOff>9525</xdr:rowOff>
    </xdr:from>
    <xdr:to>
      <xdr:col>42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9992975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45</xdr:col>
      <xdr:colOff>0</xdr:colOff>
      <xdr:row>1</xdr:row>
      <xdr:rowOff>9525</xdr:rowOff>
    </xdr:from>
    <xdr:to>
      <xdr:col>45</xdr:col>
      <xdr:colOff>190500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20990719" y="0"/>
          <a:ext cx="190500" cy="197644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47</xdr:col>
      <xdr:colOff>38100</xdr:colOff>
      <xdr:row>27</xdr:row>
      <xdr:rowOff>0</xdr:rowOff>
    </xdr:from>
    <xdr:to>
      <xdr:col>47</xdr:col>
      <xdr:colOff>228600</xdr:colOff>
      <xdr:row>27</xdr:row>
      <xdr:rowOff>0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29053631" y="542925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47</xdr:col>
      <xdr:colOff>38100</xdr:colOff>
      <xdr:row>32</xdr:row>
      <xdr:rowOff>0</xdr:rowOff>
    </xdr:from>
    <xdr:to>
      <xdr:col>47</xdr:col>
      <xdr:colOff>228600</xdr:colOff>
      <xdr:row>32</xdr:row>
      <xdr:rowOff>0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29053631" y="62865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FAS.JKH.OPEN.INFO.PRICE\FAS.JKH.OPEN.INFO.PRICE.GVS(v1.0.2)%20&#1089;%20&#1080;&#1079;&#1084;.%20202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13.12.2018</v>
          </cell>
        </row>
        <row r="20">
          <cell r="F20" t="str">
            <v>109-нп</v>
          </cell>
        </row>
        <row r="21">
          <cell r="F21" t="str">
            <v>«Официальный интернет-портал правовой информации» (www.pravo.gov.ru)</v>
          </cell>
        </row>
        <row r="23">
          <cell r="F23" t="str">
            <v>Региональная служба по тарифам Ханты-Мансийского автономного округа - Югры</v>
          </cell>
        </row>
        <row r="24">
          <cell r="F24" t="str">
            <v>29.11.2022</v>
          </cell>
        </row>
        <row r="25">
          <cell r="F25" t="str">
            <v>102-нп</v>
          </cell>
        </row>
        <row r="26">
          <cell r="F26" t="str">
            <v>«Официальный интернет-портал правовой информации» (www.pravo.gov.ru) 05.12.2022</v>
          </cell>
        </row>
      </sheetData>
      <sheetData sheetId="4"/>
      <sheetData sheetId="5">
        <row r="21">
          <cell r="J21" t="str">
            <v>Тариф в сфере горячего водоснабжения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tabSelected="1" topLeftCell="A4" zoomScale="80" zoomScaleNormal="80" workbookViewId="0">
      <selection activeCell="N45" sqref="N45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42578125" style="1" hidden="1" customWidth="1"/>
    <col min="4" max="4" width="1.7109375" style="1" hidden="1" customWidth="1"/>
    <col min="5" max="5" width="18.140625" style="1" customWidth="1"/>
    <col min="6" max="6" width="17.5703125" style="1" customWidth="1"/>
    <col min="7" max="7" width="18" style="1" customWidth="1"/>
    <col min="8" max="12" width="23.7109375" style="1" hidden="1" customWidth="1"/>
    <col min="13" max="13" width="1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9.7109375" style="1" customWidth="1"/>
    <col min="18" max="18" width="1.7109375" style="1" hidden="1" customWidth="1"/>
    <col min="19" max="19" width="14.85546875" style="1" customWidth="1"/>
    <col min="20" max="20" width="15.5703125" style="1" customWidth="1"/>
    <col min="21" max="21" width="17.85546875" style="1" customWidth="1"/>
    <col min="22" max="26" width="23.7109375" style="1" hidden="1" customWidth="1"/>
    <col min="27" max="27" width="1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9.28515625" style="1" customWidth="1"/>
    <col min="32" max="32" width="1.7109375" style="1" hidden="1" customWidth="1"/>
    <col min="33" max="33" width="17.28515625" style="1" customWidth="1"/>
    <col min="34" max="34" width="16.42578125" style="1" customWidth="1"/>
    <col min="35" max="35" width="18" style="1" customWidth="1"/>
    <col min="36" max="40" width="23.7109375" style="1" hidden="1" customWidth="1"/>
    <col min="41" max="41" width="1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10.140625" style="1" hidden="1" customWidth="1"/>
    <col min="46" max="46" width="4.7109375" style="1" customWidth="1"/>
    <col min="47" max="47" width="115.7109375" style="1" customWidth="1"/>
    <col min="48" max="49" width="10.5703125" style="3"/>
    <col min="50" max="50" width="11.140625" style="3" customWidth="1"/>
    <col min="51" max="59" width="10.5703125" style="3"/>
    <col min="60" max="16384" width="10.5703125" style="1"/>
  </cols>
  <sheetData>
    <row r="1" spans="1:59" ht="14.25" hidden="1" customHeight="1">
      <c r="G1" s="2"/>
      <c r="H1" s="2"/>
      <c r="I1" s="2"/>
      <c r="J1" s="2"/>
      <c r="K1" s="2"/>
      <c r="L1" s="2"/>
      <c r="M1" s="2"/>
      <c r="N1" s="2"/>
      <c r="U1" s="2"/>
      <c r="V1" s="2"/>
      <c r="W1" s="2"/>
      <c r="X1" s="2"/>
      <c r="Y1" s="2"/>
      <c r="Z1" s="2"/>
      <c r="AA1" s="2"/>
      <c r="AB1" s="2"/>
      <c r="AI1" s="2"/>
      <c r="AJ1" s="2"/>
      <c r="AK1" s="2"/>
      <c r="AL1" s="2"/>
      <c r="AM1" s="2"/>
      <c r="AN1" s="2"/>
      <c r="AO1" s="2"/>
      <c r="AP1" s="2"/>
    </row>
    <row r="2" spans="1:59" ht="14.25" hidden="1" customHeight="1">
      <c r="Q2" s="2"/>
      <c r="AE2" s="2"/>
      <c r="AS2" s="2"/>
    </row>
    <row r="3" spans="1:59" ht="14.25" hidden="1" customHeight="1"/>
    <row r="4" spans="1:59" ht="3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59" ht="24.95" customHeight="1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BG5" s="1"/>
    </row>
    <row r="6" spans="1:59" ht="3" customHeight="1">
      <c r="A6" s="4"/>
      <c r="B6" s="4"/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BG6" s="1"/>
    </row>
    <row r="7" spans="1:59" s="11" customFormat="1" ht="30">
      <c r="A7" s="12"/>
      <c r="B7" s="13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C7" s="14"/>
      <c r="D7" s="14"/>
      <c r="E7" s="15" t="str">
        <f>IF(NameOrPr_ch="",IF(NameOrPr="","",NameOrPr),NameOrPr_ch)</f>
        <v>Региональная служба по тарифам Ханты-Мансийского автономного округа - Югры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7"/>
      <c r="AU7" s="18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59" s="11" customFormat="1" ht="18.75">
      <c r="A8" s="12"/>
      <c r="B8" s="13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C8" s="14"/>
      <c r="D8" s="14"/>
      <c r="E8" s="15" t="str">
        <f>IF(datePr_ch="",IF(datePr="","",datePr),datePr_ch)</f>
        <v>29.11.2022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7"/>
      <c r="AU8" s="18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59" s="11" customFormat="1" ht="30">
      <c r="A9" s="12"/>
      <c r="B9" s="13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C9" s="14"/>
      <c r="D9" s="14"/>
      <c r="E9" s="15" t="str">
        <f>IF(numberPr_ch="",IF(numberPr="","",numberPr),numberPr_ch)</f>
        <v>102-нп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7"/>
      <c r="AU9" s="18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9" s="11" customFormat="1" ht="30">
      <c r="A10" s="12"/>
      <c r="B10" s="13" t="s">
        <v>1</v>
      </c>
      <c r="C10" s="14"/>
      <c r="D10" s="14"/>
      <c r="E10" s="15" t="str">
        <f>IF(IstPub_ch="",IF(IstPub="","",IstPub),IstPub_ch)</f>
        <v>«Официальный интернет-портал правовой информации» (www.pravo.gov.ru) 05.12.2022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8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59" s="20" customFormat="1" ht="18" hidden="1" customHeight="1">
      <c r="A11" s="2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 t="s">
        <v>2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 t="s">
        <v>2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4" t="s">
        <v>2</v>
      </c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</row>
    <row r="12" spans="1:59" s="20" customFormat="1" ht="15">
      <c r="A12" s="22"/>
      <c r="B12" s="22"/>
      <c r="C12" s="22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 t="s">
        <v>3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 t="s">
        <v>3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</row>
    <row r="13" spans="1:59">
      <c r="A13" s="27" t="s">
        <v>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5</v>
      </c>
      <c r="BG13" s="1"/>
    </row>
    <row r="14" spans="1:59" ht="21.75" customHeight="1">
      <c r="A14" s="27" t="s">
        <v>6</v>
      </c>
      <c r="B14" s="27" t="s">
        <v>7</v>
      </c>
      <c r="C14" s="27"/>
      <c r="D14" s="28" t="s">
        <v>8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 t="s">
        <v>9</v>
      </c>
      <c r="R14" s="28" t="s">
        <v>8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7" t="s">
        <v>9</v>
      </c>
      <c r="AF14" s="28" t="s">
        <v>8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7" t="s">
        <v>9</v>
      </c>
      <c r="AT14" s="29" t="s">
        <v>10</v>
      </c>
      <c r="AU14" s="27"/>
      <c r="BG14" s="1"/>
    </row>
    <row r="15" spans="1:59" ht="30" customHeight="1">
      <c r="A15" s="27"/>
      <c r="B15" s="27"/>
      <c r="C15" s="27"/>
      <c r="D15" s="30"/>
      <c r="E15" s="30" t="s">
        <v>11</v>
      </c>
      <c r="F15" s="31" t="s">
        <v>12</v>
      </c>
      <c r="G15" s="31"/>
      <c r="H15" s="31" t="s">
        <v>13</v>
      </c>
      <c r="I15" s="31"/>
      <c r="J15" s="32" t="s">
        <v>14</v>
      </c>
      <c r="K15" s="33"/>
      <c r="L15" s="33"/>
      <c r="M15" s="34"/>
      <c r="N15" s="35" t="s">
        <v>15</v>
      </c>
      <c r="O15" s="35"/>
      <c r="P15" s="35"/>
      <c r="Q15" s="27"/>
      <c r="R15" s="30"/>
      <c r="S15" s="30" t="s">
        <v>11</v>
      </c>
      <c r="T15" s="31" t="s">
        <v>12</v>
      </c>
      <c r="U15" s="31"/>
      <c r="V15" s="31" t="s">
        <v>13</v>
      </c>
      <c r="W15" s="31"/>
      <c r="X15" s="32" t="s">
        <v>14</v>
      </c>
      <c r="Y15" s="33"/>
      <c r="Z15" s="33"/>
      <c r="AA15" s="34"/>
      <c r="AB15" s="35" t="s">
        <v>15</v>
      </c>
      <c r="AC15" s="35"/>
      <c r="AD15" s="35"/>
      <c r="AE15" s="27"/>
      <c r="AF15" s="30"/>
      <c r="AG15" s="30" t="s">
        <v>11</v>
      </c>
      <c r="AH15" s="31" t="s">
        <v>12</v>
      </c>
      <c r="AI15" s="31"/>
      <c r="AJ15" s="31" t="s">
        <v>13</v>
      </c>
      <c r="AK15" s="31"/>
      <c r="AL15" s="32" t="s">
        <v>14</v>
      </c>
      <c r="AM15" s="33"/>
      <c r="AN15" s="33"/>
      <c r="AO15" s="34"/>
      <c r="AP15" s="35" t="s">
        <v>15</v>
      </c>
      <c r="AQ15" s="35"/>
      <c r="AR15" s="35"/>
      <c r="AS15" s="27"/>
      <c r="AT15" s="29"/>
      <c r="AU15" s="27"/>
      <c r="BG15" s="1"/>
    </row>
    <row r="16" spans="1:59" ht="50.25" customHeight="1">
      <c r="A16" s="27"/>
      <c r="B16" s="27"/>
      <c r="C16" s="27"/>
      <c r="D16" s="36"/>
      <c r="E16" s="36" t="s">
        <v>16</v>
      </c>
      <c r="F16" s="36" t="s">
        <v>17</v>
      </c>
      <c r="G16" s="36" t="s">
        <v>18</v>
      </c>
      <c r="H16" s="34" t="s">
        <v>19</v>
      </c>
      <c r="I16" s="34" t="s">
        <v>20</v>
      </c>
      <c r="J16" s="34" t="s">
        <v>21</v>
      </c>
      <c r="K16" s="34" t="s">
        <v>22</v>
      </c>
      <c r="L16" s="34" t="s">
        <v>18</v>
      </c>
      <c r="M16" s="34"/>
      <c r="N16" s="36" t="s">
        <v>23</v>
      </c>
      <c r="O16" s="32" t="s">
        <v>24</v>
      </c>
      <c r="P16" s="98"/>
      <c r="Q16" s="27"/>
      <c r="R16" s="36"/>
      <c r="S16" s="36" t="s">
        <v>16</v>
      </c>
      <c r="T16" s="36" t="s">
        <v>17</v>
      </c>
      <c r="U16" s="36" t="s">
        <v>18</v>
      </c>
      <c r="V16" s="34" t="s">
        <v>19</v>
      </c>
      <c r="W16" s="34" t="s">
        <v>20</v>
      </c>
      <c r="X16" s="34" t="s">
        <v>21</v>
      </c>
      <c r="Y16" s="34" t="s">
        <v>22</v>
      </c>
      <c r="Z16" s="34" t="s">
        <v>18</v>
      </c>
      <c r="AA16" s="34"/>
      <c r="AB16" s="36" t="s">
        <v>23</v>
      </c>
      <c r="AC16" s="32" t="s">
        <v>24</v>
      </c>
      <c r="AD16" s="98"/>
      <c r="AE16" s="27"/>
      <c r="AF16" s="36"/>
      <c r="AG16" s="36" t="s">
        <v>16</v>
      </c>
      <c r="AH16" s="36" t="s">
        <v>17</v>
      </c>
      <c r="AI16" s="36" t="s">
        <v>18</v>
      </c>
      <c r="AJ16" s="34" t="s">
        <v>19</v>
      </c>
      <c r="AK16" s="34" t="s">
        <v>20</v>
      </c>
      <c r="AL16" s="34" t="s">
        <v>21</v>
      </c>
      <c r="AM16" s="34" t="s">
        <v>22</v>
      </c>
      <c r="AN16" s="34" t="s">
        <v>18</v>
      </c>
      <c r="AO16" s="34"/>
      <c r="AP16" s="36" t="s">
        <v>23</v>
      </c>
      <c r="AQ16" s="32" t="s">
        <v>24</v>
      </c>
      <c r="AR16" s="98"/>
      <c r="AS16" s="27"/>
      <c r="AT16" s="29"/>
      <c r="AU16" s="27"/>
      <c r="BG16" s="1"/>
    </row>
    <row r="17" spans="1:59" ht="12" customHeight="1">
      <c r="A17" s="37" t="s">
        <v>25</v>
      </c>
      <c r="B17" s="37" t="s">
        <v>26</v>
      </c>
      <c r="C17" s="38" t="str">
        <f ca="1">OFFSET(C17,0,-1)</f>
        <v>2</v>
      </c>
      <c r="D17" s="38" t="str">
        <f ca="1">OFFSET(D17,0,-1)</f>
        <v>2</v>
      </c>
      <c r="E17" s="39">
        <f t="shared" ref="E17:O17" ca="1" si="0">OFFSET(E17,0,-1)+1</f>
        <v>3</v>
      </c>
      <c r="F17" s="39">
        <f t="shared" ca="1" si="0"/>
        <v>4</v>
      </c>
      <c r="G17" s="39">
        <f t="shared" ca="1" si="0"/>
        <v>5</v>
      </c>
      <c r="H17" s="39">
        <f t="shared" ca="1" si="0"/>
        <v>6</v>
      </c>
      <c r="I17" s="39">
        <f t="shared" ca="1" si="0"/>
        <v>7</v>
      </c>
      <c r="J17" s="39">
        <f t="shared" ca="1" si="0"/>
        <v>8</v>
      </c>
      <c r="K17" s="39">
        <f t="shared" ca="1" si="0"/>
        <v>9</v>
      </c>
      <c r="L17" s="39">
        <f t="shared" ca="1" si="0"/>
        <v>10</v>
      </c>
      <c r="M17" s="38">
        <f ca="1">OFFSET(M17,0,-1)</f>
        <v>10</v>
      </c>
      <c r="N17" s="39">
        <f t="shared" ca="1" si="0"/>
        <v>11</v>
      </c>
      <c r="O17" s="40">
        <f t="shared" ca="1" si="0"/>
        <v>12</v>
      </c>
      <c r="P17" s="40"/>
      <c r="Q17" s="39">
        <f ca="1">OFFSET(Q17,0,-2)+1</f>
        <v>13</v>
      </c>
      <c r="R17" s="38">
        <f ca="1">OFFSET(R17,0,-1)</f>
        <v>13</v>
      </c>
      <c r="S17" s="39">
        <f t="shared" ref="S17:AC17" ca="1" si="1">OFFSET(S17,0,-1)+1</f>
        <v>14</v>
      </c>
      <c r="T17" s="39">
        <f t="shared" ca="1" si="1"/>
        <v>15</v>
      </c>
      <c r="U17" s="39">
        <f t="shared" ca="1" si="1"/>
        <v>16</v>
      </c>
      <c r="V17" s="39">
        <f t="shared" ca="1" si="1"/>
        <v>17</v>
      </c>
      <c r="W17" s="39">
        <f t="shared" ca="1" si="1"/>
        <v>18</v>
      </c>
      <c r="X17" s="39">
        <f t="shared" ca="1" si="1"/>
        <v>19</v>
      </c>
      <c r="Y17" s="39">
        <f t="shared" ca="1" si="1"/>
        <v>20</v>
      </c>
      <c r="Z17" s="39">
        <f t="shared" ca="1" si="1"/>
        <v>21</v>
      </c>
      <c r="AA17" s="38">
        <f ca="1">OFFSET(AA17,0,-1)</f>
        <v>21</v>
      </c>
      <c r="AB17" s="39">
        <f t="shared" ca="1" si="1"/>
        <v>22</v>
      </c>
      <c r="AC17" s="40">
        <f t="shared" ca="1" si="1"/>
        <v>23</v>
      </c>
      <c r="AD17" s="40"/>
      <c r="AE17" s="39">
        <f ca="1">OFFSET(AE17,0,-2)+1</f>
        <v>24</v>
      </c>
      <c r="AF17" s="38">
        <f ca="1">OFFSET(AF17,0,-1)</f>
        <v>24</v>
      </c>
      <c r="AG17" s="39">
        <f t="shared" ref="AG17:AQ17" ca="1" si="2">OFFSET(AG17,0,-1)+1</f>
        <v>25</v>
      </c>
      <c r="AH17" s="39">
        <f t="shared" ca="1" si="2"/>
        <v>26</v>
      </c>
      <c r="AI17" s="39">
        <f t="shared" ca="1" si="2"/>
        <v>27</v>
      </c>
      <c r="AJ17" s="39">
        <f t="shared" ca="1" si="2"/>
        <v>28</v>
      </c>
      <c r="AK17" s="39">
        <f t="shared" ca="1" si="2"/>
        <v>29</v>
      </c>
      <c r="AL17" s="39">
        <f t="shared" ca="1" si="2"/>
        <v>30</v>
      </c>
      <c r="AM17" s="39">
        <f t="shared" ca="1" si="2"/>
        <v>31</v>
      </c>
      <c r="AN17" s="39">
        <f t="shared" ca="1" si="2"/>
        <v>32</v>
      </c>
      <c r="AO17" s="38">
        <f ca="1">OFFSET(AO17,0,-1)</f>
        <v>32</v>
      </c>
      <c r="AP17" s="39">
        <f t="shared" ca="1" si="2"/>
        <v>33</v>
      </c>
      <c r="AQ17" s="40">
        <f t="shared" ca="1" si="2"/>
        <v>34</v>
      </c>
      <c r="AR17" s="40"/>
      <c r="AS17" s="39">
        <f ca="1">OFFSET(AS17,0,-2)+1</f>
        <v>35</v>
      </c>
      <c r="AT17" s="41">
        <f ca="1">OFFSET(AT17,0,-1)</f>
        <v>35</v>
      </c>
      <c r="AU17" s="39">
        <f ca="1">OFFSET(AU17,0,-1)+1</f>
        <v>36</v>
      </c>
    </row>
    <row r="18" spans="1:59" ht="22.5">
      <c r="A18" s="42" t="s">
        <v>53</v>
      </c>
      <c r="B18" s="43" t="s">
        <v>27</v>
      </c>
      <c r="C18" s="44"/>
      <c r="D18" s="45" t="str">
        <f>IF('[1]Перечень тарифов'!J21="","","" &amp; '[1]Перечень тарифов'!J21 &amp; "")</f>
        <v>Тариф в сфере горячего водоснабжения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6" t="s">
        <v>28</v>
      </c>
    </row>
    <row r="19" spans="1:59" ht="14.25" hidden="1" customHeight="1">
      <c r="A19" s="42" t="e">
        <f ca="1">mergeValue(#REF!) &amp;"."&amp; mergeValue(#REF!)</f>
        <v>#NAME?</v>
      </c>
      <c r="B19" s="47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6"/>
    </row>
    <row r="20" spans="1:59" ht="14.25" hidden="1" customHeight="1">
      <c r="A20" s="42" t="e">
        <f ca="1">mergeValue(#REF!) &amp;"."&amp; mergeValue(#REF!)&amp;"."&amp; mergeValue(#REF!)</f>
        <v>#NAME?</v>
      </c>
      <c r="B20" s="48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6"/>
      <c r="AY20" s="49"/>
    </row>
    <row r="21" spans="1:59" ht="33.75">
      <c r="A21" s="42" t="s">
        <v>54</v>
      </c>
      <c r="B21" s="50" t="s">
        <v>29</v>
      </c>
      <c r="C21" s="44"/>
      <c r="D21" s="51" t="s">
        <v>30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46" t="s">
        <v>31</v>
      </c>
      <c r="AY21" s="49"/>
    </row>
    <row r="22" spans="1:59" ht="25.5" customHeight="1">
      <c r="A22" s="42" t="s">
        <v>55</v>
      </c>
      <c r="B22" s="52" t="s">
        <v>32</v>
      </c>
      <c r="C22" s="53"/>
      <c r="D22" s="54" t="s">
        <v>33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46" t="s">
        <v>34</v>
      </c>
      <c r="AW22" s="49" t="e">
        <f ca="1">strCheckUnique(AX22:AX26)</f>
        <v>#NAME?</v>
      </c>
      <c r="AY22" s="49"/>
    </row>
    <row r="23" spans="1:59" ht="25.5" customHeight="1">
      <c r="A23" s="42" t="s">
        <v>56</v>
      </c>
      <c r="B23" s="55" t="s">
        <v>35</v>
      </c>
      <c r="C23" s="56"/>
      <c r="D23" s="57"/>
      <c r="E23" s="58">
        <v>0</v>
      </c>
      <c r="F23" s="58">
        <v>55.6</v>
      </c>
      <c r="G23" s="58">
        <v>2468.2600000000002</v>
      </c>
      <c r="H23" s="57"/>
      <c r="I23" s="57"/>
      <c r="J23" s="57"/>
      <c r="K23" s="57"/>
      <c r="L23" s="57"/>
      <c r="M23" s="57"/>
      <c r="N23" s="59" t="s">
        <v>36</v>
      </c>
      <c r="O23" s="60" t="s">
        <v>37</v>
      </c>
      <c r="P23" s="59" t="s">
        <v>38</v>
      </c>
      <c r="Q23" s="60" t="s">
        <v>37</v>
      </c>
      <c r="R23" s="57"/>
      <c r="S23" s="58">
        <v>0</v>
      </c>
      <c r="T23" s="58">
        <v>57.49</v>
      </c>
      <c r="U23" s="58">
        <v>2552.16</v>
      </c>
      <c r="V23" s="57"/>
      <c r="W23" s="57"/>
      <c r="X23" s="57"/>
      <c r="Y23" s="57"/>
      <c r="Z23" s="57"/>
      <c r="AA23" s="57"/>
      <c r="AB23" s="59" t="s">
        <v>39</v>
      </c>
      <c r="AC23" s="60" t="s">
        <v>37</v>
      </c>
      <c r="AD23" s="59" t="s">
        <v>40</v>
      </c>
      <c r="AE23" s="60" t="s">
        <v>37</v>
      </c>
      <c r="AF23" s="57"/>
      <c r="AG23" s="58">
        <v>0</v>
      </c>
      <c r="AH23" s="58">
        <v>62.66</v>
      </c>
      <c r="AI23" s="58">
        <v>2732.81</v>
      </c>
      <c r="AJ23" s="57"/>
      <c r="AK23" s="57"/>
      <c r="AL23" s="57"/>
      <c r="AM23" s="57"/>
      <c r="AN23" s="57"/>
      <c r="AO23" s="57"/>
      <c r="AP23" s="59" t="s">
        <v>41</v>
      </c>
      <c r="AQ23" s="60" t="s">
        <v>37</v>
      </c>
      <c r="AR23" s="59" t="s">
        <v>42</v>
      </c>
      <c r="AS23" s="60" t="s">
        <v>43</v>
      </c>
      <c r="AT23" s="61"/>
      <c r="AU23" s="62" t="s">
        <v>44</v>
      </c>
      <c r="AV23" s="3" t="e">
        <f ca="1">strCheckDate(D24:AT24)</f>
        <v>#NAME?</v>
      </c>
      <c r="AX23" s="49" t="str">
        <f>IF(B23="","",B23 )</f>
        <v>Тариф для населения (с учетом НДС)</v>
      </c>
      <c r="AY23" s="49"/>
      <c r="AZ23" s="49"/>
      <c r="BA23" s="49"/>
    </row>
    <row r="24" spans="1:59" ht="39.950000000000003" hidden="1" customHeight="1">
      <c r="A24" s="63"/>
      <c r="B24" s="64"/>
      <c r="C24" s="56"/>
      <c r="D24" s="65"/>
      <c r="E24" s="65"/>
      <c r="F24" s="66"/>
      <c r="G24" s="67" t="str">
        <f>N23 &amp; "-" &amp; P23</f>
        <v>01.01.2022-30.06.2022</v>
      </c>
      <c r="H24" s="67"/>
      <c r="I24" s="67"/>
      <c r="J24" s="67"/>
      <c r="K24" s="67"/>
      <c r="L24" s="67"/>
      <c r="M24" s="67"/>
      <c r="N24" s="59"/>
      <c r="O24" s="60"/>
      <c r="P24" s="68"/>
      <c r="Q24" s="60"/>
      <c r="R24" s="65"/>
      <c r="S24" s="65"/>
      <c r="T24" s="66"/>
      <c r="U24" s="67" t="str">
        <f>AB23 &amp; "-" &amp; AD23</f>
        <v>01.07.2022-30.11.2022</v>
      </c>
      <c r="V24" s="67"/>
      <c r="W24" s="67"/>
      <c r="X24" s="67"/>
      <c r="Y24" s="67"/>
      <c r="Z24" s="67"/>
      <c r="AA24" s="67"/>
      <c r="AB24" s="59"/>
      <c r="AC24" s="60"/>
      <c r="AD24" s="68"/>
      <c r="AE24" s="60"/>
      <c r="AF24" s="65"/>
      <c r="AG24" s="65"/>
      <c r="AH24" s="66"/>
      <c r="AI24" s="67" t="str">
        <f>AP23 &amp; "-" &amp; AR23</f>
        <v>01.12.2022-31.12.2022</v>
      </c>
      <c r="AJ24" s="67"/>
      <c r="AK24" s="67"/>
      <c r="AL24" s="67"/>
      <c r="AM24" s="67"/>
      <c r="AN24" s="67"/>
      <c r="AO24" s="67"/>
      <c r="AP24" s="59"/>
      <c r="AQ24" s="60"/>
      <c r="AR24" s="68"/>
      <c r="AS24" s="60"/>
      <c r="AT24" s="61"/>
      <c r="AU24" s="69"/>
      <c r="AY24" s="49"/>
    </row>
    <row r="25" spans="1:59" ht="15" hidden="1" customHeight="1">
      <c r="A25" s="70"/>
      <c r="B25" s="71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75"/>
      <c r="P25" s="75"/>
      <c r="Q25" s="75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75"/>
      <c r="AD25" s="75"/>
      <c r="AE25" s="75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  <c r="AQ25" s="75"/>
      <c r="AR25" s="75"/>
      <c r="AS25" s="75"/>
      <c r="AT25" s="76"/>
      <c r="AU25" s="69"/>
      <c r="AY25" s="49"/>
    </row>
    <row r="26" spans="1:59" s="80" customFormat="1" ht="15" customHeight="1">
      <c r="A26" s="70"/>
      <c r="B26" s="77" t="s">
        <v>45</v>
      </c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O26" s="75"/>
      <c r="P26" s="75"/>
      <c r="Q26" s="75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75"/>
      <c r="AD26" s="75"/>
      <c r="AE26" s="75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4"/>
      <c r="AQ26" s="75"/>
      <c r="AR26" s="75"/>
      <c r="AS26" s="75"/>
      <c r="AT26" s="76"/>
      <c r="AU26" s="78"/>
      <c r="AV26" s="79"/>
      <c r="AW26" s="79"/>
      <c r="AX26" s="79"/>
      <c r="AY26" s="49"/>
      <c r="AZ26" s="79"/>
      <c r="BA26" s="3"/>
      <c r="BB26" s="3"/>
      <c r="BC26" s="79"/>
      <c r="BD26" s="79"/>
      <c r="BE26" s="79"/>
      <c r="BF26" s="79"/>
      <c r="BG26" s="79"/>
    </row>
    <row r="27" spans="1:59" ht="26.25" customHeight="1">
      <c r="A27" s="42" t="s">
        <v>57</v>
      </c>
      <c r="B27" s="52" t="s">
        <v>32</v>
      </c>
      <c r="C27" s="53"/>
      <c r="D27" s="81" t="s">
        <v>46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3"/>
      <c r="AU27" s="46" t="s">
        <v>34</v>
      </c>
      <c r="AW27" s="49" t="e">
        <f ca="1">strCheckUnique(AX27:AX31)</f>
        <v>#NAME?</v>
      </c>
      <c r="AY27" s="49"/>
    </row>
    <row r="28" spans="1:59" ht="26.25" customHeight="1">
      <c r="A28" s="42" t="s">
        <v>58</v>
      </c>
      <c r="B28" s="84" t="s">
        <v>47</v>
      </c>
      <c r="C28" s="56"/>
      <c r="D28" s="57"/>
      <c r="E28" s="58">
        <v>0</v>
      </c>
      <c r="F28" s="58">
        <v>46.33</v>
      </c>
      <c r="G28" s="58">
        <v>2056.88</v>
      </c>
      <c r="H28" s="57"/>
      <c r="I28" s="57"/>
      <c r="J28" s="57"/>
      <c r="K28" s="57"/>
      <c r="L28" s="57"/>
      <c r="M28" s="57"/>
      <c r="N28" s="59" t="s">
        <v>36</v>
      </c>
      <c r="O28" s="60" t="s">
        <v>37</v>
      </c>
      <c r="P28" s="59" t="s">
        <v>38</v>
      </c>
      <c r="Q28" s="60" t="s">
        <v>37</v>
      </c>
      <c r="R28" s="57"/>
      <c r="S28" s="58">
        <v>0</v>
      </c>
      <c r="T28" s="58">
        <v>47.91</v>
      </c>
      <c r="U28" s="58">
        <v>2126.8000000000002</v>
      </c>
      <c r="V28" s="57"/>
      <c r="W28" s="57"/>
      <c r="X28" s="57"/>
      <c r="Y28" s="57"/>
      <c r="Z28" s="57"/>
      <c r="AA28" s="57"/>
      <c r="AB28" s="59" t="s">
        <v>39</v>
      </c>
      <c r="AC28" s="60" t="s">
        <v>37</v>
      </c>
      <c r="AD28" s="59" t="s">
        <v>40</v>
      </c>
      <c r="AE28" s="60" t="s">
        <v>37</v>
      </c>
      <c r="AF28" s="57"/>
      <c r="AG28" s="58">
        <v>0</v>
      </c>
      <c r="AH28" s="58">
        <v>52.22</v>
      </c>
      <c r="AI28" s="58">
        <v>2277.34</v>
      </c>
      <c r="AJ28" s="57"/>
      <c r="AK28" s="57"/>
      <c r="AL28" s="57"/>
      <c r="AM28" s="57"/>
      <c r="AN28" s="57"/>
      <c r="AO28" s="57"/>
      <c r="AP28" s="59" t="s">
        <v>41</v>
      </c>
      <c r="AQ28" s="60" t="s">
        <v>37</v>
      </c>
      <c r="AR28" s="59" t="s">
        <v>42</v>
      </c>
      <c r="AS28" s="60" t="s">
        <v>43</v>
      </c>
      <c r="AT28" s="61"/>
      <c r="AU28" s="85" t="s">
        <v>44</v>
      </c>
      <c r="AV28" s="3" t="e">
        <f ca="1">strCheckDate(D29:AT29)</f>
        <v>#NAME?</v>
      </c>
      <c r="AX28" s="49" t="str">
        <f>IF(B28="","",B28 )</f>
        <v>Бюджетные организации (без учета НДС)</v>
      </c>
      <c r="AY28" s="49"/>
      <c r="AZ28" s="49"/>
      <c r="BA28" s="49"/>
    </row>
    <row r="29" spans="1:59" ht="14.25" hidden="1" customHeight="1">
      <c r="A29" s="63"/>
      <c r="B29" s="86"/>
      <c r="C29" s="56"/>
      <c r="D29" s="65"/>
      <c r="E29" s="65"/>
      <c r="F29" s="66"/>
      <c r="G29" s="67" t="str">
        <f>N28 &amp; "-" &amp; P28</f>
        <v>01.01.2022-30.06.2022</v>
      </c>
      <c r="H29" s="67"/>
      <c r="I29" s="67"/>
      <c r="J29" s="67"/>
      <c r="K29" s="67"/>
      <c r="L29" s="67"/>
      <c r="M29" s="67"/>
      <c r="N29" s="59"/>
      <c r="O29" s="60"/>
      <c r="P29" s="68"/>
      <c r="Q29" s="60"/>
      <c r="R29" s="65"/>
      <c r="S29" s="65"/>
      <c r="T29" s="66"/>
      <c r="U29" s="67" t="str">
        <f>AB28 &amp; "-" &amp; AD28</f>
        <v>01.07.2022-30.11.2022</v>
      </c>
      <c r="V29" s="67"/>
      <c r="W29" s="67"/>
      <c r="X29" s="67"/>
      <c r="Y29" s="67"/>
      <c r="Z29" s="67"/>
      <c r="AA29" s="67"/>
      <c r="AB29" s="59"/>
      <c r="AC29" s="60"/>
      <c r="AD29" s="68"/>
      <c r="AE29" s="60"/>
      <c r="AF29" s="65"/>
      <c r="AG29" s="65"/>
      <c r="AH29" s="66"/>
      <c r="AI29" s="67" t="str">
        <f>AP28 &amp; "-" &amp; AR28</f>
        <v>01.12.2022-31.12.2022</v>
      </c>
      <c r="AJ29" s="67"/>
      <c r="AK29" s="67"/>
      <c r="AL29" s="67"/>
      <c r="AM29" s="67"/>
      <c r="AN29" s="67"/>
      <c r="AO29" s="67"/>
      <c r="AP29" s="59"/>
      <c r="AQ29" s="60"/>
      <c r="AR29" s="68"/>
      <c r="AS29" s="60"/>
      <c r="AT29" s="61"/>
      <c r="AU29" s="85"/>
      <c r="AY29" s="49"/>
    </row>
    <row r="30" spans="1:59" ht="14.25" hidden="1" customHeight="1">
      <c r="A30" s="70"/>
      <c r="B30" s="71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75"/>
      <c r="P30" s="75"/>
      <c r="Q30" s="75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75"/>
      <c r="AD30" s="75"/>
      <c r="AE30" s="75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4"/>
      <c r="AQ30" s="75"/>
      <c r="AR30" s="75"/>
      <c r="AS30" s="75"/>
      <c r="AT30" s="76"/>
      <c r="AU30" s="85"/>
      <c r="AY30" s="49"/>
    </row>
    <row r="31" spans="1:59" s="80" customFormat="1" ht="15" customHeight="1">
      <c r="A31" s="70"/>
      <c r="B31" s="77" t="s">
        <v>45</v>
      </c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4"/>
      <c r="O31" s="75"/>
      <c r="P31" s="75"/>
      <c r="Q31" s="75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75"/>
      <c r="AD31" s="75"/>
      <c r="AE31" s="75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4"/>
      <c r="AQ31" s="75"/>
      <c r="AR31" s="75"/>
      <c r="AS31" s="75"/>
      <c r="AT31" s="76"/>
      <c r="AU31" s="85"/>
      <c r="AV31" s="79"/>
      <c r="AW31" s="79"/>
      <c r="AX31" s="79"/>
      <c r="AY31" s="49"/>
      <c r="AZ31" s="79"/>
      <c r="BA31" s="3"/>
      <c r="BB31" s="3"/>
      <c r="BC31" s="79"/>
      <c r="BD31" s="79"/>
      <c r="BE31" s="79"/>
      <c r="BF31" s="79"/>
      <c r="BG31" s="79"/>
    </row>
    <row r="32" spans="1:59" ht="26.25" customHeight="1">
      <c r="A32" s="42" t="s">
        <v>59</v>
      </c>
      <c r="B32" s="52" t="s">
        <v>32</v>
      </c>
      <c r="C32" s="53"/>
      <c r="D32" s="81" t="s">
        <v>48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3"/>
      <c r="AU32" s="46" t="s">
        <v>34</v>
      </c>
      <c r="AW32" s="49" t="e">
        <f ca="1">strCheckUnique(AX32:AX36)</f>
        <v>#NAME?</v>
      </c>
      <c r="AY32" s="49"/>
    </row>
    <row r="33" spans="1:59" ht="26.25" customHeight="1">
      <c r="A33" s="42" t="s">
        <v>60</v>
      </c>
      <c r="B33" s="84" t="s">
        <v>49</v>
      </c>
      <c r="C33" s="56"/>
      <c r="D33" s="57"/>
      <c r="E33" s="58">
        <v>0</v>
      </c>
      <c r="F33" s="58">
        <v>46.33</v>
      </c>
      <c r="G33" s="58">
        <v>2056.88</v>
      </c>
      <c r="H33" s="57"/>
      <c r="I33" s="57"/>
      <c r="J33" s="57"/>
      <c r="K33" s="57"/>
      <c r="L33" s="57"/>
      <c r="M33" s="57"/>
      <c r="N33" s="59" t="s">
        <v>36</v>
      </c>
      <c r="O33" s="60" t="s">
        <v>37</v>
      </c>
      <c r="P33" s="59" t="s">
        <v>38</v>
      </c>
      <c r="Q33" s="60" t="s">
        <v>37</v>
      </c>
      <c r="R33" s="57"/>
      <c r="S33" s="58">
        <v>0</v>
      </c>
      <c r="T33" s="58">
        <v>47.91</v>
      </c>
      <c r="U33" s="58">
        <v>2126.8000000000002</v>
      </c>
      <c r="V33" s="57"/>
      <c r="W33" s="57"/>
      <c r="X33" s="57"/>
      <c r="Y33" s="57"/>
      <c r="Z33" s="57"/>
      <c r="AA33" s="57"/>
      <c r="AB33" s="59" t="s">
        <v>39</v>
      </c>
      <c r="AC33" s="60" t="s">
        <v>37</v>
      </c>
      <c r="AD33" s="59" t="s">
        <v>40</v>
      </c>
      <c r="AE33" s="60" t="s">
        <v>37</v>
      </c>
      <c r="AF33" s="57"/>
      <c r="AG33" s="58">
        <v>0</v>
      </c>
      <c r="AH33" s="58">
        <v>52.22</v>
      </c>
      <c r="AI33" s="58">
        <v>2277.34</v>
      </c>
      <c r="AJ33" s="57"/>
      <c r="AK33" s="57"/>
      <c r="AL33" s="57"/>
      <c r="AM33" s="57"/>
      <c r="AN33" s="57"/>
      <c r="AO33" s="57"/>
      <c r="AP33" s="59" t="s">
        <v>41</v>
      </c>
      <c r="AQ33" s="60" t="s">
        <v>37</v>
      </c>
      <c r="AR33" s="59" t="s">
        <v>42</v>
      </c>
      <c r="AS33" s="60" t="s">
        <v>43</v>
      </c>
      <c r="AT33" s="61"/>
      <c r="AU33" s="85" t="s">
        <v>44</v>
      </c>
      <c r="AV33" s="3" t="e">
        <f ca="1">strCheckDate(D34:AT34)</f>
        <v>#NAME?</v>
      </c>
      <c r="AX33" s="49" t="str">
        <f>IF(B33="","",B33 )</f>
        <v>Прочие потребителя (без учета НДС)</v>
      </c>
      <c r="AY33" s="49"/>
      <c r="AZ33" s="49"/>
      <c r="BA33" s="49"/>
    </row>
    <row r="34" spans="1:59" ht="14.25" hidden="1" customHeight="1">
      <c r="A34" s="63"/>
      <c r="B34" s="86"/>
      <c r="C34" s="56"/>
      <c r="D34" s="65"/>
      <c r="E34" s="65"/>
      <c r="F34" s="66"/>
      <c r="G34" s="67" t="str">
        <f>N33 &amp; "-" &amp; P33</f>
        <v>01.01.2022-30.06.2022</v>
      </c>
      <c r="H34" s="67"/>
      <c r="I34" s="67"/>
      <c r="J34" s="67"/>
      <c r="K34" s="67"/>
      <c r="L34" s="67"/>
      <c r="M34" s="67"/>
      <c r="N34" s="59"/>
      <c r="O34" s="60"/>
      <c r="P34" s="68"/>
      <c r="Q34" s="60"/>
      <c r="R34" s="65"/>
      <c r="S34" s="65"/>
      <c r="T34" s="66"/>
      <c r="U34" s="67" t="str">
        <f>AB33 &amp; "-" &amp; AD33</f>
        <v>01.07.2022-30.11.2022</v>
      </c>
      <c r="V34" s="67"/>
      <c r="W34" s="67"/>
      <c r="X34" s="67"/>
      <c r="Y34" s="67"/>
      <c r="Z34" s="67"/>
      <c r="AA34" s="67"/>
      <c r="AB34" s="59"/>
      <c r="AC34" s="60"/>
      <c r="AD34" s="68"/>
      <c r="AE34" s="60"/>
      <c r="AF34" s="65"/>
      <c r="AG34" s="65"/>
      <c r="AH34" s="66"/>
      <c r="AI34" s="67" t="str">
        <f>AP33 &amp; "-" &amp; AR33</f>
        <v>01.12.2022-31.12.2022</v>
      </c>
      <c r="AJ34" s="67"/>
      <c r="AK34" s="67"/>
      <c r="AL34" s="67"/>
      <c r="AM34" s="67"/>
      <c r="AN34" s="67"/>
      <c r="AO34" s="67"/>
      <c r="AP34" s="59"/>
      <c r="AQ34" s="60"/>
      <c r="AR34" s="68"/>
      <c r="AS34" s="60"/>
      <c r="AT34" s="61"/>
      <c r="AU34" s="85"/>
      <c r="AY34" s="49"/>
    </row>
    <row r="35" spans="1:59" ht="14.25" hidden="1" customHeight="1">
      <c r="A35" s="70"/>
      <c r="B35" s="71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5"/>
      <c r="P35" s="75"/>
      <c r="Q35" s="75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4"/>
      <c r="AC35" s="75"/>
      <c r="AD35" s="75"/>
      <c r="AE35" s="75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4"/>
      <c r="AQ35" s="75"/>
      <c r="AR35" s="75"/>
      <c r="AS35" s="75"/>
      <c r="AT35" s="76"/>
      <c r="AU35" s="85"/>
      <c r="AY35" s="49"/>
    </row>
    <row r="36" spans="1:59" s="80" customFormat="1" ht="15" customHeight="1">
      <c r="A36" s="70"/>
      <c r="B36" s="77" t="s">
        <v>45</v>
      </c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75"/>
      <c r="P36" s="75"/>
      <c r="Q36" s="75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4"/>
      <c r="AC36" s="75"/>
      <c r="AD36" s="75"/>
      <c r="AE36" s="75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4"/>
      <c r="AQ36" s="75"/>
      <c r="AR36" s="75"/>
      <c r="AS36" s="75"/>
      <c r="AT36" s="76"/>
      <c r="AU36" s="85"/>
      <c r="AV36" s="79"/>
      <c r="AW36" s="79"/>
      <c r="AX36" s="79"/>
      <c r="AY36" s="49"/>
      <c r="AZ36" s="79"/>
      <c r="BA36" s="3"/>
      <c r="BB36" s="3"/>
      <c r="BC36" s="79"/>
      <c r="BD36" s="79"/>
      <c r="BE36" s="79"/>
      <c r="BF36" s="79"/>
      <c r="BG36" s="79"/>
    </row>
    <row r="37" spans="1:59" s="80" customFormat="1" ht="15">
      <c r="A37" s="87"/>
      <c r="B37" s="88" t="s">
        <v>50</v>
      </c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  <c r="P37" s="92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1"/>
      <c r="AC37" s="92"/>
      <c r="AD37" s="92"/>
      <c r="AE37" s="89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92"/>
      <c r="AR37" s="92"/>
      <c r="AS37" s="89"/>
      <c r="AT37" s="92"/>
      <c r="AU37" s="93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</row>
    <row r="38" spans="1:59" s="80" customFormat="1" ht="15">
      <c r="A38" s="70"/>
      <c r="B38" s="94" t="s">
        <v>51</v>
      </c>
      <c r="C38" s="95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  <c r="O38" s="75"/>
      <c r="P38" s="75"/>
      <c r="Q38" s="72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  <c r="AC38" s="75"/>
      <c r="AD38" s="75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4"/>
      <c r="AQ38" s="75"/>
      <c r="AR38" s="75"/>
      <c r="AS38" s="72"/>
      <c r="AT38" s="75"/>
      <c r="AU38" s="76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</row>
    <row r="39" spans="1:59" ht="3" customHeight="1">
      <c r="BG39" s="1"/>
    </row>
    <row r="40" spans="1:59" ht="27.75" customHeight="1">
      <c r="A40" s="96">
        <v>1</v>
      </c>
      <c r="B40" s="97" t="s">
        <v>52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BG40" s="1"/>
    </row>
  </sheetData>
  <mergeCells count="89">
    <mergeCell ref="AS33:AS34"/>
    <mergeCell ref="AU33:AU36"/>
    <mergeCell ref="B40:AT40"/>
    <mergeCell ref="AC33:AC34"/>
    <mergeCell ref="AD33:AD34"/>
    <mergeCell ref="AE33:AE34"/>
    <mergeCell ref="AP33:AP34"/>
    <mergeCell ref="AQ33:AQ34"/>
    <mergeCell ref="AR33:AR34"/>
    <mergeCell ref="C33:C34"/>
    <mergeCell ref="N33:N34"/>
    <mergeCell ref="O33:O34"/>
    <mergeCell ref="P33:P34"/>
    <mergeCell ref="Q33:Q34"/>
    <mergeCell ref="AB33:AB34"/>
    <mergeCell ref="AP28:AP29"/>
    <mergeCell ref="AQ28:AQ29"/>
    <mergeCell ref="AR28:AR29"/>
    <mergeCell ref="AS28:AS29"/>
    <mergeCell ref="AU28:AU31"/>
    <mergeCell ref="D32:AT32"/>
    <mergeCell ref="P28:P29"/>
    <mergeCell ref="Q28:Q29"/>
    <mergeCell ref="AB28:AB29"/>
    <mergeCell ref="AC28:AC29"/>
    <mergeCell ref="AD28:AD29"/>
    <mergeCell ref="AE28:AE29"/>
    <mergeCell ref="AS23:AS24"/>
    <mergeCell ref="AU23:AU26"/>
    <mergeCell ref="D27:AT27"/>
    <mergeCell ref="C28:C29"/>
    <mergeCell ref="N28:N29"/>
    <mergeCell ref="O28:O29"/>
    <mergeCell ref="AC23:AC24"/>
    <mergeCell ref="AD23:AD24"/>
    <mergeCell ref="AE23:AE24"/>
    <mergeCell ref="AP23:AP24"/>
    <mergeCell ref="AQ23:AQ24"/>
    <mergeCell ref="AR23:AR24"/>
    <mergeCell ref="D22:AT22"/>
    <mergeCell ref="C23:C24"/>
    <mergeCell ref="N23:N24"/>
    <mergeCell ref="O23:O24"/>
    <mergeCell ref="P23:P24"/>
    <mergeCell ref="Q23:Q24"/>
    <mergeCell ref="AB23:AB24"/>
    <mergeCell ref="D18:AT18"/>
    <mergeCell ref="D19:AT19"/>
    <mergeCell ref="D20:AT20"/>
    <mergeCell ref="D21:AT21"/>
    <mergeCell ref="AP15:AR15"/>
    <mergeCell ref="O16:P16"/>
    <mergeCell ref="AC16:AD16"/>
    <mergeCell ref="AQ16:AR16"/>
    <mergeCell ref="O17:P17"/>
    <mergeCell ref="AC17:AD17"/>
    <mergeCell ref="AQ17:AR17"/>
    <mergeCell ref="V15:W15"/>
    <mergeCell ref="X15:Z15"/>
    <mergeCell ref="AB15:AD15"/>
    <mergeCell ref="AH15:AI15"/>
    <mergeCell ref="AJ15:AK15"/>
    <mergeCell ref="AL15:AN15"/>
    <mergeCell ref="R14:AD14"/>
    <mergeCell ref="AE14:AE16"/>
    <mergeCell ref="AF14:AR14"/>
    <mergeCell ref="AS14:AS16"/>
    <mergeCell ref="AT14:AT16"/>
    <mergeCell ref="F15:G15"/>
    <mergeCell ref="H15:I15"/>
    <mergeCell ref="J15:L15"/>
    <mergeCell ref="N15:P15"/>
    <mergeCell ref="T15:U15"/>
    <mergeCell ref="D12:Q12"/>
    <mergeCell ref="R12:AE12"/>
    <mergeCell ref="AF12:AS12"/>
    <mergeCell ref="A13:AT13"/>
    <mergeCell ref="AU13:AU16"/>
    <mergeCell ref="A14:A16"/>
    <mergeCell ref="B14:B16"/>
    <mergeCell ref="C14:C16"/>
    <mergeCell ref="D14:P14"/>
    <mergeCell ref="Q14:Q16"/>
    <mergeCell ref="A5:Q5"/>
    <mergeCell ref="E7:AT7"/>
    <mergeCell ref="E8:AT8"/>
    <mergeCell ref="E9:AT9"/>
    <mergeCell ref="E10:AT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E23:G23 AG33:AI33 S33:U33 E33:G33 AG28:AI28 S28:U28 E28:G28 AG23:AI23 S23:U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O23:O24 AS33:AS34 AS28:AS29 AQ33:AQ34 AE33:AE34 AC33:AC34 Q33:Q34 O33:O34 AS23:AS24 AQ28:AQ29 AE28:AE29 AC28:AC29 Q28:Q29 O28:O29 AQ23:AQ24 AE23:AE24 AC23:AC24 Q23: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23 AR33:AR34 AP33 AD33:AD34 AB33 P33:P34 N33 AR28:AR29 AP28 AD28:AD29 AB28 P28:P29 N28 AR23:AR24 AP23 AD23:AD24 AB23 P23:P24"/>
    <dataValidation type="list" allowBlank="1" showInputMessage="1" showErrorMessage="1" errorTitle="Ошибка" error="Выберите значение из списка" sqref="D22:E22 D32 D27 AF22:AG22 R22:S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 B33 B28">
      <formula1>900</formula1>
    </dataValidation>
    <dataValidation allowBlank="1" sqref="AQ35:AQ38 AC35:AC38 AC30:AC31 AQ30:AQ31 O30:O31 O25:O26 AC25:AC26 AQ25:AQ26 O35:O38"/>
    <dataValidation allowBlank="1" promptTitle="checkPeriodRange" sqref="G24:M24 AI34:AO34 U34:AA34 G34:M34 AI29:AO29 U29:AA29 G29:M29 AI24:AO24 U24:AA24"/>
    <dataValidation type="textLength" operator="lessThanOrEqual" allowBlank="1" showInputMessage="1" showErrorMessage="1" errorTitle="Ошибка" error="Допускается ввод не более 900 символов!" sqref="AU7:AU10 D21:AT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2022-12-17T10:13:14Z</dcterms:modified>
</cp:coreProperties>
</file>