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1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G34" i="1"/>
  <c r="V33"/>
  <c r="G29"/>
  <c r="V28"/>
  <c r="G24"/>
  <c r="V23"/>
  <c r="D18"/>
  <c r="C17"/>
  <c r="D17" s="1"/>
  <c r="E17" s="1"/>
  <c r="F17" s="1"/>
  <c r="G17" s="1"/>
  <c r="H17" s="1"/>
  <c r="I17" s="1"/>
  <c r="J17" s="1"/>
  <c r="K17" s="1"/>
  <c r="L17" s="1"/>
  <c r="M17" s="1"/>
  <c r="N17" s="1"/>
  <c r="O17" s="1"/>
  <c r="Q17" s="1"/>
  <c r="R17" s="1"/>
  <c r="S17" s="1"/>
  <c r="E10"/>
  <c r="E9"/>
  <c r="B9"/>
  <c r="E8"/>
  <c r="B8"/>
  <c r="E7"/>
  <c r="B7"/>
  <c r="A20"/>
  <c r="T33"/>
  <c r="U32"/>
  <c r="T28"/>
  <c r="U27"/>
  <c r="T23"/>
  <c r="U22"/>
  <c r="A19"/>
</calcChain>
</file>

<file path=xl/sharedStrings.xml><?xml version="1.0" encoding="utf-8"?>
<sst xmlns="http://schemas.openxmlformats.org/spreadsheetml/2006/main" count="73" uniqueCount="56">
  <si>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</si>
  <si>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</si>
  <si>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</si>
  <si>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</si>
  <si>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</si>
  <si>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</si>
  <si>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</si>
  <si>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</si>
  <si>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</si>
  <si>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</si>
  <si>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</si>
  <si>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</si>
  <si>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</si>
  <si>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</si>
  <si>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</si>
  <si>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</si>
  <si>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</si>
  <si>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</si>
  <si>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</si>
  <si>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</si>
  <si>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</si>
  <si>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</si>
  <si>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</si>
  <si>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</si>
  <si>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</si>
  <si>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</si>
  <si>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</si>
  <si>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</si>
  <si>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</si>
  <si>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потребления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</si>
  <si>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</si>
  <si>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</si>
  <si>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</si>
  <si>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</si>
  <si>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потребителя (без учета НДС)</t>
  </si>
  <si>
    <t>01.01.2023</t>
  </si>
  <si>
    <t>да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</si>
  <si>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</si>
  <si>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</si>
  <si>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</si>
  <si>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</si>
  <si>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бюджетные организации</t>
  </si>
  <si>
    <t>Бюджетные организации (без учета НДС)</t>
  </si>
  <si>
    <t>население и приравненные категории</t>
  </si>
  <si>
    <t>Населения (с учетом НДС)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</si>
  <si>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</si>
  <si>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</si>
  <si>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</si>
  <si>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</t>
  </si>
  <si>
    <t>1.1.</t>
  </si>
  <si>
    <t>1.1.1.</t>
  </si>
  <si>
    <t>1.1.1.1.</t>
  </si>
  <si>
    <t>1.1.2.</t>
  </si>
  <si>
    <t>1.1.2.1.</t>
  </si>
  <si>
    <t>1.1.3.</t>
  </si>
  <si>
    <t>1.1.3.1.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</si>
</sst>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5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49" fontId="12" fillId="2" borderId="6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2" fillId="2" borderId="6" xfId="8" applyNumberFormat="1" applyFont="1" applyFill="1" applyBorder="1" applyAlignment="1" applyProtection="1">
      <alignment horizontal="center" vertical="center" wrapText="1"/>
    </xf>
    <xf numFmtId="0" fontId="12" fillId="2" borderId="6" xfId="8" applyNumberFormat="1" applyFont="1" applyFill="1" applyBorder="1" applyAlignment="1" applyProtection="1">
      <alignment horizontal="center" vertical="center" wrapText="1"/>
    </xf>
    <xf numFmtId="0" fontId="4" fillId="2" borderId="6" xfId="8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left" vertical="center" indent="6"/>
    </xf>
    <xf numFmtId="49" fontId="14" fillId="4" borderId="4" xfId="4" applyNumberFormat="1" applyFont="1" applyFill="1" applyBorder="1" applyAlignment="1" applyProtection="1">
      <alignment horizontal="center" vertical="center" wrapText="1"/>
    </xf>
    <xf numFmtId="49" fontId="15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left" vertical="center" indent="5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5" borderId="7" xfId="1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49" fontId="15" fillId="4" borderId="10" xfId="0" applyNumberFormat="1" applyFont="1" applyFill="1" applyBorder="1" applyAlignment="1" applyProtection="1">
      <alignment horizontal="center" vertical="center"/>
    </xf>
    <xf numFmtId="49" fontId="11" fillId="4" borderId="11" xfId="0" applyNumberFormat="1" applyFont="1" applyFill="1" applyBorder="1" applyAlignment="1" applyProtection="1">
      <alignment horizontal="left" vertical="center" indent="4"/>
    </xf>
    <xf numFmtId="49" fontId="14" fillId="4" borderId="11" xfId="4" applyNumberFormat="1" applyFont="1" applyFill="1" applyBorder="1" applyAlignment="1" applyProtection="1">
      <alignment horizontal="center" vertical="center" wrapText="1"/>
    </xf>
    <xf numFmtId="49" fontId="15" fillId="4" borderId="11" xfId="0" applyNumberFormat="1" applyFont="1" applyFill="1" applyBorder="1" applyAlignment="1" applyProtection="1">
      <alignment horizontal="left" vertical="center"/>
    </xf>
    <xf numFmtId="49" fontId="0" fillId="4" borderId="11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left" vertical="center" indent="3"/>
    </xf>
    <xf numFmtId="49" fontId="11" fillId="4" borderId="4" xfId="0" applyNumberFormat="1" applyFont="1" applyFill="1" applyBorder="1" applyAlignment="1" applyProtection="1">
      <alignment horizontal="left" vertical="center" indent="2"/>
    </xf>
    <xf numFmtId="0" fontId="16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32</xdr:row>
      <xdr:rowOff>0</xdr:rowOff>
    </xdr:from>
    <xdr:to>
      <xdr:col>17</xdr:col>
      <xdr:colOff>228600</xdr:colOff>
      <xdr:row>32</xdr:row>
      <xdr:rowOff>214312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0968038" y="5595938"/>
          <a:ext cx="190500" cy="214312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17</xdr:col>
      <xdr:colOff>0</xdr:colOff>
      <xdr:row>3</xdr:row>
      <xdr:rowOff>9525</xdr:rowOff>
    </xdr:from>
    <xdr:to>
      <xdr:col>17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0929938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932194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19</xdr:col>
      <xdr:colOff>38100</xdr:colOff>
      <xdr:row>37</xdr:row>
      <xdr:rowOff>0</xdr:rowOff>
    </xdr:from>
    <xdr:to>
      <xdr:col>19</xdr:col>
      <xdr:colOff>228600</xdr:colOff>
      <xdr:row>37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8992850" y="62865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19</xdr:col>
      <xdr:colOff>38100</xdr:colOff>
      <xdr:row>37</xdr:row>
      <xdr:rowOff>0</xdr:rowOff>
    </xdr:from>
    <xdr:to>
      <xdr:col>19</xdr:col>
      <xdr:colOff>228600</xdr:colOff>
      <xdr:row>37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8992850" y="62865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19</xdr:col>
      <xdr:colOff>38100</xdr:colOff>
      <xdr:row>37</xdr:row>
      <xdr:rowOff>0</xdr:rowOff>
    </xdr:from>
    <xdr:to>
      <xdr:col>19</xdr:col>
      <xdr:colOff>228600</xdr:colOff>
      <xdr:row>37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8992850" y="62865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19</xdr:col>
      <xdr:colOff>38100</xdr:colOff>
      <xdr:row>27</xdr:row>
      <xdr:rowOff>0</xdr:rowOff>
    </xdr:from>
    <xdr:to>
      <xdr:col>19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8992850" y="4786313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19</xdr:col>
      <xdr:colOff>38100</xdr:colOff>
      <xdr:row>32</xdr:row>
      <xdr:rowOff>0</xdr:rowOff>
    </xdr:from>
    <xdr:to>
      <xdr:col>19</xdr:col>
      <xdr:colOff>228600</xdr:colOff>
      <xdr:row>32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8992850" y="5595938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FAS.JKH.OPEN.INFO.PRICE\FAS.JKH.OPEN.INFO.PRICE.GVS(v1.0.2)%20202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29.11.2022</v>
          </cell>
        </row>
        <row r="20">
          <cell r="F20" t="str">
            <v>102-нп</v>
          </cell>
        </row>
        <row r="21">
          <cell r="F21" t="str">
            <v>«Официальный интернет-портал правовой информации» (www.pravo.gov.ru) 05.12.2022</v>
          </cell>
        </row>
      </sheetData>
      <sheetData sheetId="4"/>
      <sheetData sheetId="5">
        <row r="21">
          <cell r="J21" t="str">
            <v>Тариф в сфере горячего водоснабжения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topLeftCell="A4" zoomScale="80" zoomScaleNormal="80" workbookViewId="0">
      <selection activeCell="B42" sqref="B42"/>
    </sheetView>
  </sheetViews>
  <sheetFormatPr defaultColWidth="10.5703125" defaultRowHeight="11.25"/>
  <cols>
    <col min="1" max="1" width="12.7109375" style="1" customWidth="1"/>
    <col min="2" max="2" width="53.7109375" style="1" customWidth="1"/>
    <col min="3" max="3" width="1.42578125" style="1" hidden="1" customWidth="1"/>
    <col min="4" max="4" width="1.7109375" style="1" hidden="1" customWidth="1"/>
    <col min="5" max="5" width="22.7109375" style="1" customWidth="1"/>
    <col min="6" max="7" width="23.7109375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hidden="1" customWidth="1"/>
    <col min="18" max="18" width="4.7109375" style="1" customWidth="1"/>
    <col min="19" max="19" width="115.7109375" style="1" customWidth="1"/>
    <col min="20" max="21" width="10.5703125" style="3"/>
    <col min="22" max="22" width="11.140625" style="3" customWidth="1"/>
    <col min="23" max="31" width="10.5703125" style="3"/>
    <col min="32" max="16384" width="10.5703125" style="1"/>
  </cols>
  <sheetData>
    <row r="1" spans="1:31" ht="14.25" hidden="1" customHeight="1">
      <c r="G1" s="2"/>
      <c r="H1" s="2"/>
      <c r="I1" s="2"/>
      <c r="J1" s="2"/>
      <c r="K1" s="2"/>
      <c r="L1" s="2"/>
      <c r="M1" s="2"/>
      <c r="N1" s="2"/>
    </row>
    <row r="2" spans="1:31" ht="14.25" hidden="1" customHeight="1">
      <c r="Q2" s="2"/>
    </row>
    <row r="3" spans="1:31" ht="14.25" hidden="1" customHeight="1"/>
    <row r="4" spans="1:31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31" ht="24.95" customHeight="1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AE5" s="1"/>
    </row>
    <row r="6" spans="1:31" ht="3" customHeight="1">
      <c r="A6" s="4"/>
      <c r="B6" s="4"/>
      <c r="C6" s="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AE6" s="1"/>
    </row>
    <row r="7" spans="1:31" s="10" customFormat="1" ht="30">
      <c r="A7" s="11"/>
      <c r="B7" s="1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C7" s="13"/>
      <c r="D7" s="13"/>
      <c r="E7" s="14" t="str">
        <f>IF(NameOrPr_ch="",IF(NameOrPr="","",NameOrPr),NameOrPr_ch)</f>
        <v>Региональная служба по тарифам Ханты-Мансийского автономного округа - Югры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1" s="10" customFormat="1" ht="18.75">
      <c r="A8" s="11"/>
      <c r="B8" s="1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C8" s="13"/>
      <c r="D8" s="13"/>
      <c r="E8" s="14" t="str">
        <f>IF(datePr_ch="",IF(datePr="","",datePr),datePr_ch)</f>
        <v>29.11.2022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1" s="10" customFormat="1" ht="18.75">
      <c r="A9" s="11"/>
      <c r="B9" s="1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C9" s="13"/>
      <c r="D9" s="13"/>
      <c r="E9" s="14" t="str">
        <f>IF(numberPr_ch="",IF(numberPr="","",numberPr),numberPr_ch)</f>
        <v>102-нп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1" s="10" customFormat="1" ht="30">
      <c r="A10" s="11"/>
      <c r="B10" s="12" t="s">
        <v>1</v>
      </c>
      <c r="C10" s="13"/>
      <c r="D10" s="13"/>
      <c r="E10" s="14" t="str">
        <f>IF(IstPub_ch="",IF(IstPub="","",IstPub),IstPub_ch)</f>
        <v>«Официальный интернет-портал правовой информации» (www.pravo.gov.ru) 05.12.2022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1" s="19" customFormat="1" ht="18" hidden="1" customHeight="1">
      <c r="A11" s="20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 t="s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9" customFormat="1" ht="15">
      <c r="A12" s="21"/>
      <c r="B12" s="21"/>
      <c r="C12" s="2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1" ht="15" customHeight="1">
      <c r="A13" s="26" t="s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4</v>
      </c>
      <c r="AE13" s="1"/>
    </row>
    <row r="14" spans="1:31" ht="15" customHeight="1">
      <c r="A14" s="26" t="s">
        <v>5</v>
      </c>
      <c r="B14" s="26" t="s">
        <v>6</v>
      </c>
      <c r="C14" s="26"/>
      <c r="D14" s="27" t="s">
        <v>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6" t="s">
        <v>8</v>
      </c>
      <c r="R14" s="28" t="s">
        <v>9</v>
      </c>
      <c r="S14" s="26"/>
      <c r="AE14" s="1"/>
    </row>
    <row r="15" spans="1:31" ht="14.25" customHeight="1">
      <c r="A15" s="26"/>
      <c r="B15" s="26"/>
      <c r="C15" s="26"/>
      <c r="D15" s="29"/>
      <c r="E15" s="29" t="s">
        <v>10</v>
      </c>
      <c r="F15" s="30" t="s">
        <v>11</v>
      </c>
      <c r="G15" s="30"/>
      <c r="H15" s="30" t="s">
        <v>12</v>
      </c>
      <c r="I15" s="30"/>
      <c r="J15" s="31" t="s">
        <v>13</v>
      </c>
      <c r="K15" s="32"/>
      <c r="L15" s="32"/>
      <c r="M15" s="33"/>
      <c r="N15" s="34" t="s">
        <v>14</v>
      </c>
      <c r="O15" s="34"/>
      <c r="P15" s="34"/>
      <c r="Q15" s="26"/>
      <c r="R15" s="28"/>
      <c r="S15" s="26"/>
      <c r="AE15" s="1"/>
    </row>
    <row r="16" spans="1:31" ht="33.75" customHeight="1">
      <c r="A16" s="26"/>
      <c r="B16" s="26"/>
      <c r="C16" s="26"/>
      <c r="D16" s="35"/>
      <c r="E16" s="35" t="s">
        <v>15</v>
      </c>
      <c r="F16" s="35" t="s">
        <v>16</v>
      </c>
      <c r="G16" s="35" t="s">
        <v>17</v>
      </c>
      <c r="H16" s="33" t="s">
        <v>18</v>
      </c>
      <c r="I16" s="33" t="s">
        <v>19</v>
      </c>
      <c r="J16" s="33" t="s">
        <v>20</v>
      </c>
      <c r="K16" s="33" t="s">
        <v>21</v>
      </c>
      <c r="L16" s="33" t="s">
        <v>17</v>
      </c>
      <c r="M16" s="33"/>
      <c r="N16" s="35" t="s">
        <v>22</v>
      </c>
      <c r="O16" s="31" t="s">
        <v>23</v>
      </c>
      <c r="P16" s="94"/>
      <c r="Q16" s="26"/>
      <c r="R16" s="28"/>
      <c r="S16" s="26"/>
      <c r="AE16" s="1"/>
    </row>
    <row r="17" spans="1:31" ht="12" customHeight="1">
      <c r="A17" s="36" t="s">
        <v>24</v>
      </c>
      <c r="B17" s="36" t="s">
        <v>25</v>
      </c>
      <c r="C17" s="37" t="str">
        <f ca="1">OFFSET(C17,0,-1)</f>
        <v>2</v>
      </c>
      <c r="D17" s="37" t="str">
        <f ca="1">OFFSET(D17,0,-1)</f>
        <v>2</v>
      </c>
      <c r="E17" s="38">
        <f t="shared" ref="E17:O17" ca="1" si="0">OFFSET(E17,0,-1)+1</f>
        <v>3</v>
      </c>
      <c r="F17" s="38">
        <f t="shared" ca="1" si="0"/>
        <v>4</v>
      </c>
      <c r="G17" s="38">
        <f t="shared" ca="1" si="0"/>
        <v>5</v>
      </c>
      <c r="H17" s="38">
        <f t="shared" ca="1" si="0"/>
        <v>6</v>
      </c>
      <c r="I17" s="38">
        <f t="shared" ca="1" si="0"/>
        <v>7</v>
      </c>
      <c r="J17" s="38">
        <f t="shared" ca="1" si="0"/>
        <v>8</v>
      </c>
      <c r="K17" s="38">
        <f t="shared" ca="1" si="0"/>
        <v>9</v>
      </c>
      <c r="L17" s="38">
        <f t="shared" ca="1" si="0"/>
        <v>10</v>
      </c>
      <c r="M17" s="37">
        <f ca="1">OFFSET(M17,0,-1)</f>
        <v>10</v>
      </c>
      <c r="N17" s="38">
        <f t="shared" ca="1" si="0"/>
        <v>11</v>
      </c>
      <c r="O17" s="39">
        <f t="shared" ca="1" si="0"/>
        <v>12</v>
      </c>
      <c r="P17" s="39"/>
      <c r="Q17" s="38">
        <f ca="1">OFFSET(Q17,0,-2)+1</f>
        <v>13</v>
      </c>
      <c r="R17" s="40">
        <f ca="1">OFFSET(R17,0,-1)</f>
        <v>13</v>
      </c>
      <c r="S17" s="38">
        <f ca="1">OFFSET(S17,0,-1)+1</f>
        <v>14</v>
      </c>
    </row>
    <row r="18" spans="1:31" ht="22.5">
      <c r="A18" s="41" t="s">
        <v>48</v>
      </c>
      <c r="B18" s="42" t="s">
        <v>26</v>
      </c>
      <c r="C18" s="43"/>
      <c r="D18" s="44" t="str">
        <f>IF('[1]Перечень тарифов'!J21="","","" &amp; '[1]Перечень тарифов'!J21 &amp; "")</f>
        <v>Тариф в сфере горячего водоснабжения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 t="s">
        <v>27</v>
      </c>
    </row>
    <row r="19" spans="1:31" ht="14.25" hidden="1" customHeight="1">
      <c r="A19" s="41" t="e">
        <f ca="1">mergeValue(#REF!) &amp;"."&amp; mergeValue(#REF!)</f>
        <v>#NAME?</v>
      </c>
      <c r="B19" s="46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31" ht="14.25" hidden="1" customHeight="1">
      <c r="A20" s="41" t="e">
        <f ca="1">mergeValue(#REF!) &amp;"."&amp; mergeValue(#REF!)&amp;"."&amp; mergeValue(#REF!)</f>
        <v>#NAME?</v>
      </c>
      <c r="B20" s="47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W20" s="48"/>
    </row>
    <row r="21" spans="1:31" ht="33.75">
      <c r="A21" s="41" t="s">
        <v>49</v>
      </c>
      <c r="B21" s="49" t="s">
        <v>28</v>
      </c>
      <c r="C21" s="43"/>
      <c r="D21" s="50" t="s">
        <v>29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45" t="s">
        <v>30</v>
      </c>
      <c r="W21" s="48"/>
    </row>
    <row r="22" spans="1:31" ht="24.75" customHeight="1">
      <c r="A22" s="41" t="s">
        <v>50</v>
      </c>
      <c r="B22" s="51" t="s">
        <v>31</v>
      </c>
      <c r="C22" s="52"/>
      <c r="D22" s="53" t="s">
        <v>32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45" t="s">
        <v>33</v>
      </c>
      <c r="U22" s="48" t="e">
        <f ca="1">strCheckUnique(V22:V26)</f>
        <v>#NAME?</v>
      </c>
      <c r="W22" s="48"/>
    </row>
    <row r="23" spans="1:31" ht="24.75" customHeight="1">
      <c r="A23" s="41" t="s">
        <v>51</v>
      </c>
      <c r="B23" s="54" t="s">
        <v>34</v>
      </c>
      <c r="C23" s="55"/>
      <c r="D23" s="56"/>
      <c r="E23" s="57">
        <v>0</v>
      </c>
      <c r="F23" s="57">
        <v>52.22</v>
      </c>
      <c r="G23" s="57">
        <v>2277.34</v>
      </c>
      <c r="H23" s="56"/>
      <c r="I23" s="56"/>
      <c r="J23" s="56"/>
      <c r="K23" s="56"/>
      <c r="L23" s="56"/>
      <c r="M23" s="56"/>
      <c r="N23" s="58" t="s">
        <v>35</v>
      </c>
      <c r="O23" s="59" t="s">
        <v>36</v>
      </c>
      <c r="P23" s="58" t="s">
        <v>37</v>
      </c>
      <c r="Q23" s="59" t="s">
        <v>38</v>
      </c>
      <c r="R23" s="60"/>
      <c r="S23" s="61" t="s">
        <v>39</v>
      </c>
      <c r="T23" s="3" t="e">
        <f ca="1">strCheckDate(D24:R24)</f>
        <v>#NAME?</v>
      </c>
      <c r="V23" s="48" t="str">
        <f>IF(B23="","",B23 )</f>
        <v>Прочие потребителя (без учета НДС)</v>
      </c>
      <c r="W23" s="48"/>
      <c r="X23" s="48"/>
      <c r="Y23" s="48"/>
    </row>
    <row r="24" spans="1:31" ht="39.950000000000003" hidden="1" customHeight="1">
      <c r="A24" s="62"/>
      <c r="B24" s="63"/>
      <c r="C24" s="55"/>
      <c r="D24" s="64"/>
      <c r="E24" s="64"/>
      <c r="F24" s="65"/>
      <c r="G24" s="66" t="str">
        <f>N23 &amp; "-" &amp; P23</f>
        <v>01.01.2023-31.12.2023</v>
      </c>
      <c r="H24" s="66"/>
      <c r="I24" s="66"/>
      <c r="J24" s="66"/>
      <c r="K24" s="66"/>
      <c r="L24" s="66"/>
      <c r="M24" s="66"/>
      <c r="N24" s="58"/>
      <c r="O24" s="59"/>
      <c r="P24" s="67"/>
      <c r="Q24" s="59"/>
      <c r="R24" s="60"/>
      <c r="S24" s="68"/>
      <c r="W24" s="48"/>
    </row>
    <row r="25" spans="1:31" ht="15" hidden="1" customHeight="1">
      <c r="A25" s="69"/>
      <c r="B25" s="70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74"/>
      <c r="P25" s="74"/>
      <c r="Q25" s="74"/>
      <c r="R25" s="75"/>
      <c r="S25" s="68"/>
      <c r="W25" s="48"/>
    </row>
    <row r="26" spans="1:31" s="79" customFormat="1" ht="15" customHeight="1">
      <c r="A26" s="69"/>
      <c r="B26" s="76" t="s">
        <v>40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74"/>
      <c r="P26" s="74"/>
      <c r="Q26" s="74"/>
      <c r="R26" s="75"/>
      <c r="S26" s="77"/>
      <c r="T26" s="78"/>
      <c r="U26" s="78"/>
      <c r="V26" s="78"/>
      <c r="W26" s="48"/>
      <c r="X26" s="78"/>
      <c r="Y26" s="3"/>
      <c r="Z26" s="3"/>
      <c r="AA26" s="78"/>
      <c r="AB26" s="78"/>
      <c r="AC26" s="78"/>
      <c r="AD26" s="78"/>
      <c r="AE26" s="78"/>
    </row>
    <row r="27" spans="1:31" ht="24.75" customHeight="1">
      <c r="A27" s="41" t="s">
        <v>52</v>
      </c>
      <c r="B27" s="51" t="s">
        <v>31</v>
      </c>
      <c r="C27" s="52"/>
      <c r="D27" s="53" t="s">
        <v>41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5" t="s">
        <v>33</v>
      </c>
      <c r="U27" s="48" t="e">
        <f ca="1">strCheckUnique(V27:V31)</f>
        <v>#NAME?</v>
      </c>
      <c r="W27" s="48"/>
    </row>
    <row r="28" spans="1:31" ht="24.75" customHeight="1">
      <c r="A28" s="41" t="s">
        <v>53</v>
      </c>
      <c r="B28" s="80" t="s">
        <v>42</v>
      </c>
      <c r="C28" s="55"/>
      <c r="D28" s="56"/>
      <c r="E28" s="57">
        <v>0</v>
      </c>
      <c r="F28" s="57">
        <v>52.22</v>
      </c>
      <c r="G28" s="57">
        <v>2277.34</v>
      </c>
      <c r="H28" s="56"/>
      <c r="I28" s="56"/>
      <c r="J28" s="56"/>
      <c r="K28" s="56"/>
      <c r="L28" s="56"/>
      <c r="M28" s="56"/>
      <c r="N28" s="58" t="s">
        <v>35</v>
      </c>
      <c r="O28" s="59" t="s">
        <v>36</v>
      </c>
      <c r="P28" s="58" t="s">
        <v>37</v>
      </c>
      <c r="Q28" s="59" t="s">
        <v>38</v>
      </c>
      <c r="R28" s="60"/>
      <c r="S28" s="81" t="s">
        <v>39</v>
      </c>
      <c r="T28" s="3" t="e">
        <f ca="1">strCheckDate(D29:R29)</f>
        <v>#NAME?</v>
      </c>
      <c r="V28" s="48" t="str">
        <f>IF(B28="","",B28 )</f>
        <v>Бюджетные организации (без учета НДС)</v>
      </c>
      <c r="W28" s="48"/>
      <c r="X28" s="48"/>
      <c r="Y28" s="48"/>
    </row>
    <row r="29" spans="1:31" ht="14.25" hidden="1" customHeight="1">
      <c r="A29" s="62"/>
      <c r="B29" s="82"/>
      <c r="C29" s="55"/>
      <c r="D29" s="64"/>
      <c r="E29" s="64"/>
      <c r="F29" s="65"/>
      <c r="G29" s="66" t="str">
        <f>N28 &amp; "-" &amp; P28</f>
        <v>01.01.2023-31.12.2023</v>
      </c>
      <c r="H29" s="66"/>
      <c r="I29" s="66"/>
      <c r="J29" s="66"/>
      <c r="K29" s="66"/>
      <c r="L29" s="66"/>
      <c r="M29" s="66"/>
      <c r="N29" s="58"/>
      <c r="O29" s="59"/>
      <c r="P29" s="67"/>
      <c r="Q29" s="59"/>
      <c r="R29" s="60"/>
      <c r="S29" s="81"/>
      <c r="W29" s="48"/>
    </row>
    <row r="30" spans="1:31" ht="14.25" hidden="1" customHeight="1">
      <c r="A30" s="69"/>
      <c r="B30" s="70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4"/>
      <c r="P30" s="74"/>
      <c r="Q30" s="74"/>
      <c r="R30" s="75"/>
      <c r="S30" s="81"/>
      <c r="W30" s="48"/>
    </row>
    <row r="31" spans="1:31" s="79" customFormat="1" ht="15" customHeight="1">
      <c r="A31" s="69"/>
      <c r="B31" s="76" t="s">
        <v>40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74"/>
      <c r="P31" s="74"/>
      <c r="Q31" s="74"/>
      <c r="R31" s="75"/>
      <c r="S31" s="81"/>
      <c r="T31" s="78"/>
      <c r="U31" s="78"/>
      <c r="V31" s="78"/>
      <c r="W31" s="48"/>
      <c r="X31" s="78"/>
      <c r="Y31" s="3"/>
      <c r="Z31" s="3"/>
      <c r="AA31" s="78"/>
      <c r="AB31" s="78"/>
      <c r="AC31" s="78"/>
      <c r="AD31" s="78"/>
      <c r="AE31" s="78"/>
    </row>
    <row r="32" spans="1:31" ht="24.75" customHeight="1">
      <c r="A32" s="41" t="s">
        <v>54</v>
      </c>
      <c r="B32" s="51" t="s">
        <v>31</v>
      </c>
      <c r="C32" s="52"/>
      <c r="D32" s="53" t="s">
        <v>43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45" t="s">
        <v>33</v>
      </c>
      <c r="U32" s="48" t="e">
        <f ca="1">strCheckUnique(V32:V36)</f>
        <v>#NAME?</v>
      </c>
      <c r="W32" s="48"/>
    </row>
    <row r="33" spans="1:31" ht="24.75" customHeight="1">
      <c r="A33" s="41" t="s">
        <v>55</v>
      </c>
      <c r="B33" s="80" t="s">
        <v>44</v>
      </c>
      <c r="C33" s="55"/>
      <c r="D33" s="56"/>
      <c r="E33" s="57">
        <v>0</v>
      </c>
      <c r="F33" s="57">
        <v>62.66</v>
      </c>
      <c r="G33" s="57">
        <v>2732.81</v>
      </c>
      <c r="H33" s="56"/>
      <c r="I33" s="56"/>
      <c r="J33" s="56"/>
      <c r="K33" s="56"/>
      <c r="L33" s="56"/>
      <c r="M33" s="56"/>
      <c r="N33" s="58" t="s">
        <v>35</v>
      </c>
      <c r="O33" s="59" t="s">
        <v>36</v>
      </c>
      <c r="P33" s="58" t="s">
        <v>37</v>
      </c>
      <c r="Q33" s="59" t="s">
        <v>38</v>
      </c>
      <c r="R33" s="60"/>
      <c r="S33" s="81" t="s">
        <v>39</v>
      </c>
      <c r="T33" s="3" t="e">
        <f ca="1">strCheckDate(D34:R34)</f>
        <v>#NAME?</v>
      </c>
      <c r="V33" s="48" t="str">
        <f>IF(B33="","",B33 )</f>
        <v>Населения (с учетом НДС)</v>
      </c>
      <c r="W33" s="48"/>
      <c r="X33" s="48"/>
      <c r="Y33" s="48"/>
    </row>
    <row r="34" spans="1:31" ht="14.25" hidden="1" customHeight="1">
      <c r="A34" s="62"/>
      <c r="B34" s="82"/>
      <c r="C34" s="55"/>
      <c r="D34" s="64"/>
      <c r="E34" s="64"/>
      <c r="F34" s="65"/>
      <c r="G34" s="66" t="str">
        <f>N33 &amp; "-" &amp; P33</f>
        <v>01.01.2023-31.12.2023</v>
      </c>
      <c r="H34" s="66"/>
      <c r="I34" s="66"/>
      <c r="J34" s="66"/>
      <c r="K34" s="66"/>
      <c r="L34" s="66"/>
      <c r="M34" s="66"/>
      <c r="N34" s="58"/>
      <c r="O34" s="59"/>
      <c r="P34" s="67"/>
      <c r="Q34" s="59"/>
      <c r="R34" s="60"/>
      <c r="S34" s="81"/>
      <c r="W34" s="48"/>
    </row>
    <row r="35" spans="1:31" ht="14.25" hidden="1" customHeight="1">
      <c r="A35" s="69"/>
      <c r="B35" s="70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74"/>
      <c r="P35" s="74"/>
      <c r="Q35" s="74"/>
      <c r="R35" s="75"/>
      <c r="S35" s="81"/>
      <c r="W35" s="48"/>
    </row>
    <row r="36" spans="1:31" s="79" customFormat="1" ht="15" customHeight="1">
      <c r="A36" s="69"/>
      <c r="B36" s="76" t="s">
        <v>40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74"/>
      <c r="P36" s="74"/>
      <c r="Q36" s="74"/>
      <c r="R36" s="75"/>
      <c r="S36" s="81"/>
      <c r="T36" s="78"/>
      <c r="U36" s="78"/>
      <c r="V36" s="78"/>
      <c r="W36" s="48"/>
      <c r="X36" s="78"/>
      <c r="Y36" s="3"/>
      <c r="Z36" s="3"/>
      <c r="AA36" s="78"/>
      <c r="AB36" s="78"/>
      <c r="AC36" s="78"/>
      <c r="AD36" s="78"/>
      <c r="AE36" s="78"/>
    </row>
    <row r="37" spans="1:31" s="79" customFormat="1" ht="15">
      <c r="A37" s="83"/>
      <c r="B37" s="84" t="s">
        <v>45</v>
      </c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88"/>
      <c r="P37" s="88"/>
      <c r="Q37" s="85"/>
      <c r="R37" s="88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1:31" s="79" customFormat="1" ht="15">
      <c r="A38" s="69"/>
      <c r="B38" s="90" t="s">
        <v>46</v>
      </c>
      <c r="C38" s="9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4"/>
      <c r="P38" s="74"/>
      <c r="Q38" s="71"/>
      <c r="R38" s="74"/>
      <c r="S38" s="75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</row>
    <row r="39" spans="1:31" ht="3" customHeight="1">
      <c r="AE39" s="1"/>
    </row>
    <row r="40" spans="1:31" ht="48.95" customHeight="1">
      <c r="A40" s="92">
        <v>1</v>
      </c>
      <c r="B40" s="93" t="s">
        <v>47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AE40" s="1"/>
    </row>
  </sheetData>
  <mergeCells count="47">
    <mergeCell ref="S33:S36"/>
    <mergeCell ref="B40:R40"/>
    <mergeCell ref="D32:R32"/>
    <mergeCell ref="C33:C34"/>
    <mergeCell ref="N33:N34"/>
    <mergeCell ref="O33:O34"/>
    <mergeCell ref="P33:P34"/>
    <mergeCell ref="Q33:Q34"/>
    <mergeCell ref="C28:C29"/>
    <mergeCell ref="N28:N29"/>
    <mergeCell ref="O28:O29"/>
    <mergeCell ref="P28:P29"/>
    <mergeCell ref="Q28:Q29"/>
    <mergeCell ref="S28:S31"/>
    <mergeCell ref="N23:N24"/>
    <mergeCell ref="O23:O24"/>
    <mergeCell ref="P23:P24"/>
    <mergeCell ref="Q23:Q24"/>
    <mergeCell ref="S23:S26"/>
    <mergeCell ref="D27:R27"/>
    <mergeCell ref="D20:R20"/>
    <mergeCell ref="D21:R21"/>
    <mergeCell ref="D22:R22"/>
    <mergeCell ref="C23:C24"/>
    <mergeCell ref="H15:I15"/>
    <mergeCell ref="J15:L15"/>
    <mergeCell ref="N15:P15"/>
    <mergeCell ref="O16:P16"/>
    <mergeCell ref="O17:P17"/>
    <mergeCell ref="D18:R18"/>
    <mergeCell ref="D19:R19"/>
    <mergeCell ref="D12:Q12"/>
    <mergeCell ref="A13:R13"/>
    <mergeCell ref="S13:S16"/>
    <mergeCell ref="A14:A16"/>
    <mergeCell ref="B14:B16"/>
    <mergeCell ref="C14:C16"/>
    <mergeCell ref="D14:P14"/>
    <mergeCell ref="Q14:Q16"/>
    <mergeCell ref="R14:R16"/>
    <mergeCell ref="F15:G15"/>
    <mergeCell ref="A5:Q5"/>
    <mergeCell ref="E7:R7"/>
    <mergeCell ref="E8:R8"/>
    <mergeCell ref="E9:R9"/>
    <mergeCell ref="E10:R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E23:G23 E28:G28 E33:G3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O23:O24 Q23:Q24 O28:O29 Q28:Q29 O33:O34 Q33:Q3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23 P23:P24 N28 P28:P29 N33 P33:P34"/>
    <dataValidation type="list" allowBlank="1" showInputMessage="1" showErrorMessage="1" errorTitle="Ошибка" error="Выберите значение из списка" sqref="D22:E22 D27:E27 D32:E3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8 B3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S7:S10 D21:R21">
      <formula1>900</formula1>
    </dataValidation>
    <dataValidation allowBlank="1" sqref="O25:O26 O30:O31 O35:O38"/>
    <dataValidation allowBlank="1" promptTitle="checkPeriodRange" sqref="G24:M24 G29:M29 G34:M34"/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2022-12-17T10:15:59Z</dcterms:modified>
</cp:coreProperties>
</file>