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4150" windowHeight="8010"/>
  </bookViews>
  <sheets>
    <sheet name="Форма 2.2 изм 2022 год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M28" i="1"/>
  <c r="F28"/>
  <c r="V27"/>
  <c r="M24"/>
  <c r="F24"/>
  <c r="V23"/>
  <c r="D18"/>
  <c r="D17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D10"/>
  <c r="D9"/>
  <c r="B9"/>
  <c r="D8"/>
  <c r="B8"/>
  <c r="D7"/>
  <c r="B7"/>
  <c r="T27"/>
  <c r="U26"/>
  <c r="A20"/>
  <c r="T23"/>
  <c r="U22"/>
  <c r="A19"/>
</calcChain>
</file>

<file path=xl/sharedStrings.xml><?xml version="1.0" encoding="utf-8"?>
<sst xmlns="http://schemas.openxmlformats.org/spreadsheetml/2006/main" count="74" uniqueCount="48">
  <si>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</si>
  <si>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</si>
  <si>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</si>
  <si>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</si>
  <si>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</si>
  <si>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</si>
  <si>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</si>
  <si>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</si>
  <si>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</si>
  <si>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</si>
  <si>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</si>
  <si>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</si>
  <si>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</si>
  <si>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</si>
  <si>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</si>
  <si>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</si>
  <si>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</si>
  <si>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</si>
  <si>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</si>
  <si>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</si>
  <si>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</si>
  <si>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</si>
  <si>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</si>
  <si>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</si>
  <si>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</si>
  <si>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</si>
  <si>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</si>
  <si>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</si>
  <si>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</si>
  <si>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Население (с учетом НДС)</t>
  </si>
  <si>
    <t>01.01.2022</t>
  </si>
  <si>
    <t>да</t>
  </si>
  <si>
    <t>30.06.2022</t>
  </si>
  <si>
    <t>01.07.2022</t>
  </si>
  <si>
    <t>30.11.2022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</si>
  <si>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</si>
  <si>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</si>
  <si>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</si>
  <si>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прочие</t>
  </si>
  <si>
    <t>Прочие потребители (без учета НДС)</t>
  </si>
  <si>
    <t>Добавить группу потребителей</t>
  </si>
  <si>
    <t>Добавить наименование признака дифференциации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</si>
  <si>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</si>
  <si>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1.1.</t>
  </si>
  <si>
    <t>1.1.1.</t>
  </si>
  <si>
    <t>1.1.1.1.</t>
  </si>
  <si>
    <t>1.1.2.</t>
  </si>
  <si>
    <t>1.1.2.1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</si>
</sst>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4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49" fontId="9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2" fillId="2" borderId="5" xfId="8" applyNumberFormat="1" applyFont="1" applyFill="1" applyBorder="1" applyAlignment="1" applyProtection="1">
      <alignment horizontal="center" vertical="center" wrapText="1"/>
    </xf>
    <xf numFmtId="49" fontId="4" fillId="2" borderId="5" xfId="8" applyNumberFormat="1" applyFont="1" applyFill="1" applyBorder="1" applyAlignment="1" applyProtection="1">
      <alignment horizontal="center" vertical="center" wrapText="1"/>
    </xf>
    <xf numFmtId="0" fontId="12" fillId="2" borderId="5" xfId="8" applyNumberFormat="1" applyFont="1" applyFill="1" applyBorder="1" applyAlignment="1" applyProtection="1">
      <alignment horizontal="center" vertical="center" wrapText="1"/>
    </xf>
    <xf numFmtId="0" fontId="12" fillId="2" borderId="5" xfId="8" applyNumberFormat="1" applyFont="1" applyFill="1" applyBorder="1" applyAlignment="1" applyProtection="1">
      <alignment horizontal="center" vertical="center" wrapText="1"/>
    </xf>
    <xf numFmtId="0" fontId="4" fillId="2" borderId="5" xfId="8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vertical="center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2" xfId="4" applyNumberFormat="1" applyFont="1" applyFill="1" applyBorder="1" applyAlignment="1" applyProtection="1">
      <alignment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4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49" fontId="15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15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4" applyNumberFormat="1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left" vertical="center" indent="2"/>
    </xf>
    <xf numFmtId="0" fontId="3" fillId="0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38100</xdr:colOff>
      <xdr:row>26</xdr:row>
      <xdr:rowOff>0</xdr:rowOff>
    </xdr:from>
    <xdr:to>
      <xdr:col>17</xdr:col>
      <xdr:colOff>228600</xdr:colOff>
      <xdr:row>27</xdr:row>
      <xdr:rowOff>0</xdr:rowOff>
    </xdr:to>
    <xdr:grpSp>
      <xdr:nvGrpSpPr>
        <xdr:cNvPr id="2" name="shCalendar"/>
        <xdr:cNvGrpSpPr>
          <a:grpSpLocks/>
        </xdr:cNvGrpSpPr>
      </xdr:nvGrpSpPr>
      <xdr:grpSpPr bwMode="auto">
        <a:xfrm>
          <a:off x="11099006" y="5929313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17</xdr:col>
      <xdr:colOff>0</xdr:colOff>
      <xdr:row>3</xdr:row>
      <xdr:rowOff>9525</xdr:rowOff>
    </xdr:from>
    <xdr:to>
      <xdr:col>17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1060906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22</xdr:row>
      <xdr:rowOff>0</xdr:rowOff>
    </xdr:from>
    <xdr:to>
      <xdr:col>14</xdr:col>
      <xdr:colOff>228600</xdr:colOff>
      <xdr:row>23</xdr:row>
      <xdr:rowOff>0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063163" y="4476750"/>
          <a:ext cx="190500" cy="833438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22</xdr:row>
      <xdr:rowOff>0</xdr:rowOff>
    </xdr:from>
    <xdr:to>
      <xdr:col>14</xdr:col>
      <xdr:colOff>228600</xdr:colOff>
      <xdr:row>23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0063163" y="4476750"/>
          <a:ext cx="190500" cy="833438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FAS.JKH.OPEN.INFO.PRICE\FAS.JKH.OPEN.INFO.PRICE.HVS(v1.0.2)_&#1080;&#1079;&#1084;.%20202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0">
          <cell r="F20" t="str">
            <v>131-нп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3">
          <cell r="F23" t="str">
            <v>Региональная служба по тарифам Ханты-Мансийского автономного округа - Югры.</v>
          </cell>
        </row>
        <row r="24">
          <cell r="F24" t="str">
            <v>17.11.2022</v>
          </cell>
        </row>
        <row r="25">
          <cell r="F25" t="str">
            <v>65-нп</v>
          </cell>
        </row>
        <row r="26">
          <cell r="F26" t="str">
            <v>«Официальный интернет-портал правовой информации» (www.pravo.gov.ru) на 28.11.2022</v>
          </cell>
        </row>
      </sheetData>
      <sheetData sheetId="4" refreshError="1"/>
      <sheetData sheetId="5">
        <row r="21">
          <cell r="J21" t="str">
            <v>Тариф на холодную воду питьевую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topLeftCell="A4" zoomScale="80" zoomScaleNormal="80" workbookViewId="0">
      <selection activeCell="I37" sqref="I37"/>
    </sheetView>
  </sheetViews>
  <sheetFormatPr defaultColWidth="10.5703125" defaultRowHeight="11.25"/>
  <cols>
    <col min="1" max="1" width="9.140625" style="1" customWidth="1"/>
    <col min="2" max="2" width="50.85546875" style="1" customWidth="1"/>
    <col min="3" max="3" width="1.42578125" style="1" hidden="1" customWidth="1"/>
    <col min="4" max="4" width="20.7109375" style="1" customWidth="1"/>
    <col min="5" max="6" width="23.7109375" style="1" hidden="1" customWidth="1"/>
    <col min="7" max="7" width="11.7109375" style="1" customWidth="1"/>
    <col min="8" max="8" width="3.7109375" style="1" customWidth="1"/>
    <col min="9" max="9" width="11.7109375" style="1" customWidth="1"/>
    <col min="10" max="10" width="9.85546875" style="1" customWidth="1"/>
    <col min="11" max="11" width="20.7109375" style="1" customWidth="1"/>
    <col min="12" max="13" width="23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8.5703125" style="1" hidden="1" customWidth="1"/>
    <col min="18" max="18" width="8.140625" style="1" customWidth="1"/>
    <col min="19" max="19" width="115.7109375" style="1" customWidth="1"/>
    <col min="20" max="31" width="10.5703125" style="3"/>
    <col min="32" max="16384" width="10.5703125" style="1"/>
  </cols>
  <sheetData>
    <row r="1" spans="1:31" ht="14.25" hidden="1" customHeight="1">
      <c r="F1" s="2"/>
      <c r="G1" s="2"/>
      <c r="M1" s="2"/>
      <c r="N1" s="2"/>
    </row>
    <row r="2" spans="1:31" ht="14.25" hidden="1" customHeight="1">
      <c r="J2" s="2"/>
      <c r="Q2" s="2"/>
    </row>
    <row r="3" spans="1:31" ht="14.25" hidden="1" customHeight="1"/>
    <row r="4" spans="1:31" ht="3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31" ht="42.75" customHeight="1">
      <c r="A5" s="6" t="s">
        <v>0</v>
      </c>
      <c r="B5" s="7"/>
      <c r="C5" s="7"/>
      <c r="D5" s="7"/>
      <c r="E5" s="7"/>
      <c r="F5" s="7"/>
      <c r="G5" s="7"/>
      <c r="H5" s="7"/>
      <c r="I5" s="7"/>
      <c r="J5" s="8"/>
      <c r="K5" s="9"/>
      <c r="L5" s="9"/>
      <c r="M5" s="9"/>
      <c r="N5" s="9"/>
      <c r="O5" s="9"/>
      <c r="P5" s="9"/>
      <c r="Q5" s="9"/>
      <c r="AE5" s="1"/>
    </row>
    <row r="6" spans="1:31" ht="3" customHeight="1">
      <c r="A6" s="4"/>
      <c r="B6" s="4"/>
      <c r="C6" s="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AE6" s="1"/>
    </row>
    <row r="7" spans="1:31" s="11" customFormat="1" ht="30">
      <c r="A7" s="12"/>
      <c r="B7" s="13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C7" s="14"/>
      <c r="D7" s="15" t="str">
        <f>IF(NameOrPr_ch="",IF(NameOrPr="","",NameOrPr),NameOrPr_ch)</f>
        <v>Региональная служба по тарифам Ханты-Мансийского автономного округа - Югры.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1" s="11" customFormat="1" ht="18.75">
      <c r="A8" s="12"/>
      <c r="B8" s="13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C8" s="14"/>
      <c r="D8" s="15" t="str">
        <f>IF(datePr_ch="",IF(datePr="","",datePr),datePr_ch)</f>
        <v>17.11.2022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1" s="11" customFormat="1" ht="30">
      <c r="A9" s="12"/>
      <c r="B9" s="13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C9" s="14"/>
      <c r="D9" s="15" t="str">
        <f>IF(numberPr_ch="",IF(numberPr="","",numberPr),numberPr_ch)</f>
        <v>65-нп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1" s="11" customFormat="1" ht="30">
      <c r="A10" s="12"/>
      <c r="B10" s="13" t="s">
        <v>1</v>
      </c>
      <c r="C10" s="14"/>
      <c r="D10" s="15" t="str">
        <f>IF(IstPub_ch="",IF(IstPub="","",IstPub),IstPub_ch)</f>
        <v>«Официальный интернет-портал правовой информации» (www.pravo.gov.ru) на 28.11.2022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1" s="18" customFormat="1" ht="11.25" hidden="1" customHeight="1">
      <c r="A11" s="19"/>
      <c r="B11" s="19"/>
      <c r="C11" s="20"/>
      <c r="D11" s="21"/>
      <c r="E11" s="21"/>
      <c r="F11" s="21"/>
      <c r="G11" s="21"/>
      <c r="H11" s="21"/>
      <c r="I11" s="21"/>
      <c r="J11" s="22" t="s">
        <v>2</v>
      </c>
      <c r="K11" s="21"/>
      <c r="L11" s="21"/>
      <c r="M11" s="21"/>
      <c r="N11" s="21"/>
      <c r="O11" s="21"/>
      <c r="P11" s="21"/>
      <c r="Q11" s="22" t="s">
        <v>2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18" customFormat="1" ht="15">
      <c r="A12" s="20"/>
      <c r="B12" s="20"/>
      <c r="C12" s="20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4"/>
      <c r="P12" s="24"/>
      <c r="Q12" s="2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1" ht="15" customHeight="1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 t="s">
        <v>5</v>
      </c>
      <c r="AE13" s="1"/>
    </row>
    <row r="14" spans="1:31" ht="15" customHeight="1">
      <c r="A14" s="25" t="s">
        <v>6</v>
      </c>
      <c r="B14" s="25" t="s">
        <v>7</v>
      </c>
      <c r="C14" s="25"/>
      <c r="D14" s="26" t="s">
        <v>8</v>
      </c>
      <c r="E14" s="26"/>
      <c r="F14" s="26"/>
      <c r="G14" s="26"/>
      <c r="H14" s="26"/>
      <c r="I14" s="26"/>
      <c r="J14" s="25" t="s">
        <v>9</v>
      </c>
      <c r="K14" s="26" t="s">
        <v>8</v>
      </c>
      <c r="L14" s="26"/>
      <c r="M14" s="26"/>
      <c r="N14" s="26"/>
      <c r="O14" s="26"/>
      <c r="P14" s="26"/>
      <c r="Q14" s="25" t="s">
        <v>9</v>
      </c>
      <c r="R14" s="27" t="s">
        <v>10</v>
      </c>
      <c r="S14" s="25"/>
      <c r="AE14" s="1"/>
    </row>
    <row r="15" spans="1:31" ht="14.25" customHeight="1">
      <c r="A15" s="25"/>
      <c r="B15" s="25"/>
      <c r="C15" s="25"/>
      <c r="D15" s="28" t="s">
        <v>11</v>
      </c>
      <c r="E15" s="29" t="s">
        <v>12</v>
      </c>
      <c r="F15" s="29"/>
      <c r="G15" s="30" t="s">
        <v>13</v>
      </c>
      <c r="H15" s="30"/>
      <c r="I15" s="30"/>
      <c r="J15" s="25"/>
      <c r="K15" s="28" t="s">
        <v>11</v>
      </c>
      <c r="L15" s="29" t="s">
        <v>12</v>
      </c>
      <c r="M15" s="29"/>
      <c r="N15" s="30" t="s">
        <v>13</v>
      </c>
      <c r="O15" s="30"/>
      <c r="P15" s="30"/>
      <c r="Q15" s="25"/>
      <c r="R15" s="27"/>
      <c r="S15" s="25"/>
      <c r="AE15" s="1"/>
    </row>
    <row r="16" spans="1:31" ht="33.75" customHeight="1">
      <c r="A16" s="25"/>
      <c r="B16" s="25"/>
      <c r="C16" s="25"/>
      <c r="D16" s="31" t="s">
        <v>14</v>
      </c>
      <c r="E16" s="32" t="s">
        <v>15</v>
      </c>
      <c r="F16" s="32" t="s">
        <v>16</v>
      </c>
      <c r="G16" s="33" t="s">
        <v>17</v>
      </c>
      <c r="H16" s="34" t="s">
        <v>18</v>
      </c>
      <c r="I16" s="34"/>
      <c r="J16" s="25"/>
      <c r="K16" s="31" t="s">
        <v>14</v>
      </c>
      <c r="L16" s="32" t="s">
        <v>15</v>
      </c>
      <c r="M16" s="32" t="s">
        <v>16</v>
      </c>
      <c r="N16" s="33" t="s">
        <v>17</v>
      </c>
      <c r="O16" s="34" t="s">
        <v>18</v>
      </c>
      <c r="P16" s="34"/>
      <c r="Q16" s="25"/>
      <c r="R16" s="27"/>
      <c r="S16" s="25"/>
      <c r="AE16" s="1"/>
    </row>
    <row r="17" spans="1:31" ht="12" customHeight="1">
      <c r="A17" s="35" t="s">
        <v>19</v>
      </c>
      <c r="B17" s="35" t="s">
        <v>20</v>
      </c>
      <c r="C17" s="36" t="s">
        <v>20</v>
      </c>
      <c r="D17" s="37">
        <f ca="1">OFFSET(D17,0,-1)+1</f>
        <v>3</v>
      </c>
      <c r="E17" s="37">
        <f ca="1">OFFSET(E17,0,-1)+1</f>
        <v>4</v>
      </c>
      <c r="F17" s="37">
        <f ca="1">OFFSET(F17,0,-1)+1</f>
        <v>5</v>
      </c>
      <c r="G17" s="37">
        <f ca="1">OFFSET(G17,0,-1)+1</f>
        <v>6</v>
      </c>
      <c r="H17" s="38">
        <f ca="1">OFFSET(H17,0,-1)+1</f>
        <v>7</v>
      </c>
      <c r="I17" s="38"/>
      <c r="J17" s="37">
        <f ca="1">OFFSET(J17,0,-2)+1</f>
        <v>8</v>
      </c>
      <c r="K17" s="37">
        <f ca="1">OFFSET(K17,0,-1)+1</f>
        <v>9</v>
      </c>
      <c r="L17" s="37">
        <f ca="1">OFFSET(L17,0,-1)+1</f>
        <v>10</v>
      </c>
      <c r="M17" s="37">
        <f ca="1">OFFSET(M17,0,-1)+1</f>
        <v>11</v>
      </c>
      <c r="N17" s="37">
        <f ca="1">OFFSET(N17,0,-1)+1</f>
        <v>12</v>
      </c>
      <c r="O17" s="38">
        <f ca="1">OFFSET(O17,0,-1)+1</f>
        <v>13</v>
      </c>
      <c r="P17" s="38"/>
      <c r="Q17" s="37">
        <f ca="1">OFFSET(Q17,0,-2)+1</f>
        <v>14</v>
      </c>
      <c r="R17" s="39">
        <f ca="1">OFFSET(R17,0,-1)</f>
        <v>14</v>
      </c>
      <c r="S17" s="37">
        <f ca="1">OFFSET(S17,0,-1)+1</f>
        <v>15</v>
      </c>
    </row>
    <row r="18" spans="1:31" ht="22.5">
      <c r="A18" s="40">
        <v>1</v>
      </c>
      <c r="B18" s="41" t="s">
        <v>21</v>
      </c>
      <c r="C18" s="42"/>
      <c r="D18" s="43" t="str">
        <f>IF('[1]Перечень тарифов'!J21="","","" &amp; '[1]Перечень тарифов'!J21 &amp; "")</f>
        <v>Тариф на холодную воду питьевую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 t="s">
        <v>22</v>
      </c>
    </row>
    <row r="19" spans="1:31" ht="14.25" hidden="1" customHeight="1">
      <c r="A19" s="45" t="e">
        <f ca="1">mergeValue(#REF!) &amp;"."&amp; mergeValue(#REF!)</f>
        <v>#NAME?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31" ht="14.25" hidden="1" customHeight="1">
      <c r="A20" s="45" t="e">
        <f ca="1">mergeValue(#REF!) &amp;"."&amp; mergeValue(#REF!)&amp;"."&amp; mergeValue(#REF!)</f>
        <v>#NAME?</v>
      </c>
      <c r="B20" s="50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31" ht="33.75">
      <c r="A21" s="45" t="s">
        <v>43</v>
      </c>
      <c r="B21" s="51" t="s">
        <v>23</v>
      </c>
      <c r="C21" s="47"/>
      <c r="D21" s="52" t="s">
        <v>24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49" t="s">
        <v>25</v>
      </c>
    </row>
    <row r="22" spans="1:31" ht="33.75">
      <c r="A22" s="45" t="s">
        <v>44</v>
      </c>
      <c r="B22" s="53" t="s">
        <v>26</v>
      </c>
      <c r="C22" s="49"/>
      <c r="D22" s="54" t="s">
        <v>27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49" t="s">
        <v>28</v>
      </c>
      <c r="U22" s="55" t="e">
        <f ca="1">strCheckUnique(V22:V25)</f>
        <v>#NAME?</v>
      </c>
      <c r="W22" s="55"/>
    </row>
    <row r="23" spans="1:31" ht="66" customHeight="1">
      <c r="A23" s="45" t="s">
        <v>45</v>
      </c>
      <c r="B23" s="56" t="s">
        <v>29</v>
      </c>
      <c r="C23" s="57"/>
      <c r="D23" s="58">
        <v>55.6</v>
      </c>
      <c r="E23" s="59"/>
      <c r="F23" s="59"/>
      <c r="G23" s="60" t="s">
        <v>30</v>
      </c>
      <c r="H23" s="61" t="s">
        <v>31</v>
      </c>
      <c r="I23" s="60" t="s">
        <v>32</v>
      </c>
      <c r="J23" s="61" t="s">
        <v>31</v>
      </c>
      <c r="K23" s="58">
        <v>57.49</v>
      </c>
      <c r="L23" s="59"/>
      <c r="M23" s="59"/>
      <c r="N23" s="60" t="s">
        <v>33</v>
      </c>
      <c r="O23" s="61" t="s">
        <v>31</v>
      </c>
      <c r="P23" s="60" t="s">
        <v>34</v>
      </c>
      <c r="Q23" s="61" t="s">
        <v>35</v>
      </c>
      <c r="R23" s="62"/>
      <c r="S23" s="63" t="s">
        <v>36</v>
      </c>
      <c r="T23" s="3" t="e">
        <f ca="1">strCheckDate(D24:R24)</f>
        <v>#NAME?</v>
      </c>
      <c r="U23" s="55"/>
      <c r="V23" s="55" t="str">
        <f>IF(B23="","",B23 )</f>
        <v>Население (с учетом НДС)</v>
      </c>
      <c r="W23" s="55"/>
      <c r="X23" s="55"/>
      <c r="Y23" s="55"/>
    </row>
    <row r="24" spans="1:31" ht="14.25" hidden="1" customHeight="1">
      <c r="A24" s="64"/>
      <c r="B24" s="65"/>
      <c r="C24" s="57"/>
      <c r="D24" s="57"/>
      <c r="E24" s="66"/>
      <c r="F24" s="67" t="str">
        <f>G23 &amp; "-" &amp; I23</f>
        <v>01.01.2022-30.06.2022</v>
      </c>
      <c r="G24" s="60"/>
      <c r="H24" s="61"/>
      <c r="I24" s="68"/>
      <c r="J24" s="61"/>
      <c r="K24" s="57"/>
      <c r="L24" s="66"/>
      <c r="M24" s="67" t="str">
        <f>N23 &amp; "-" &amp; P23</f>
        <v>01.07.2022-30.11.2022</v>
      </c>
      <c r="N24" s="60"/>
      <c r="O24" s="61"/>
      <c r="P24" s="68"/>
      <c r="Q24" s="61"/>
      <c r="R24" s="62"/>
      <c r="S24" s="69"/>
      <c r="U24" s="55"/>
      <c r="V24" s="55"/>
      <c r="W24" s="55"/>
      <c r="X24" s="55"/>
      <c r="Y24" s="55"/>
    </row>
    <row r="25" spans="1:31" s="79" customFormat="1" ht="15" customHeight="1">
      <c r="A25" s="70"/>
      <c r="B25" s="71" t="s">
        <v>37</v>
      </c>
      <c r="C25" s="72"/>
      <c r="D25" s="73"/>
      <c r="E25" s="73"/>
      <c r="F25" s="73"/>
      <c r="G25" s="74"/>
      <c r="H25" s="75"/>
      <c r="I25" s="75"/>
      <c r="J25" s="75"/>
      <c r="K25" s="73"/>
      <c r="L25" s="73"/>
      <c r="M25" s="73"/>
      <c r="N25" s="74"/>
      <c r="O25" s="75"/>
      <c r="P25" s="75"/>
      <c r="Q25" s="75"/>
      <c r="R25" s="76"/>
      <c r="S25" s="77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1" ht="33.75">
      <c r="A26" s="45" t="s">
        <v>46</v>
      </c>
      <c r="B26" s="53" t="s">
        <v>26</v>
      </c>
      <c r="C26" s="49"/>
      <c r="D26" s="80" t="s">
        <v>38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9" t="s">
        <v>28</v>
      </c>
      <c r="U26" s="55" t="e">
        <f ca="1">strCheckUnique(V26:V29)</f>
        <v>#NAME?</v>
      </c>
      <c r="W26" s="55"/>
    </row>
    <row r="27" spans="1:31" ht="66" customHeight="1">
      <c r="A27" s="45" t="s">
        <v>47</v>
      </c>
      <c r="B27" s="56" t="s">
        <v>39</v>
      </c>
      <c r="C27" s="57"/>
      <c r="D27" s="58">
        <v>46.33</v>
      </c>
      <c r="E27" s="59"/>
      <c r="F27" s="59"/>
      <c r="G27" s="60" t="s">
        <v>30</v>
      </c>
      <c r="H27" s="61" t="s">
        <v>31</v>
      </c>
      <c r="I27" s="60" t="s">
        <v>32</v>
      </c>
      <c r="J27" s="61" t="s">
        <v>31</v>
      </c>
      <c r="K27" s="58">
        <v>47.91</v>
      </c>
      <c r="L27" s="59"/>
      <c r="M27" s="59"/>
      <c r="N27" s="60" t="s">
        <v>33</v>
      </c>
      <c r="O27" s="61" t="s">
        <v>31</v>
      </c>
      <c r="P27" s="60" t="s">
        <v>34</v>
      </c>
      <c r="Q27" s="61" t="s">
        <v>35</v>
      </c>
      <c r="R27" s="62"/>
      <c r="S27" s="63" t="s">
        <v>36</v>
      </c>
      <c r="T27" s="3" t="e">
        <f ca="1">strCheckDate(D28:R28)</f>
        <v>#NAME?</v>
      </c>
      <c r="U27" s="55"/>
      <c r="V27" s="55" t="str">
        <f>IF(B27="","",B27 )</f>
        <v>Прочие потребители (без учета НДС)</v>
      </c>
      <c r="W27" s="55"/>
      <c r="X27" s="55"/>
      <c r="Y27" s="55"/>
    </row>
    <row r="28" spans="1:31" ht="14.25" hidden="1" customHeight="1">
      <c r="A28" s="64"/>
      <c r="B28" s="65"/>
      <c r="C28" s="57"/>
      <c r="D28" s="57"/>
      <c r="E28" s="66"/>
      <c r="F28" s="67" t="str">
        <f>G27 &amp; "-" &amp; I27</f>
        <v>01.01.2022-30.06.2022</v>
      </c>
      <c r="G28" s="60"/>
      <c r="H28" s="61"/>
      <c r="I28" s="68"/>
      <c r="J28" s="61"/>
      <c r="K28" s="57"/>
      <c r="L28" s="66"/>
      <c r="M28" s="67" t="str">
        <f>N27 &amp; "-" &amp; P27</f>
        <v>01.07.2022-30.11.2022</v>
      </c>
      <c r="N28" s="60"/>
      <c r="O28" s="61"/>
      <c r="P28" s="68"/>
      <c r="Q28" s="61"/>
      <c r="R28" s="62"/>
      <c r="S28" s="69"/>
      <c r="U28" s="55"/>
      <c r="V28" s="55"/>
      <c r="W28" s="55"/>
      <c r="X28" s="55"/>
      <c r="Y28" s="55"/>
    </row>
    <row r="29" spans="1:31" s="79" customFormat="1" ht="15" customHeight="1">
      <c r="A29" s="70"/>
      <c r="B29" s="71" t="s">
        <v>37</v>
      </c>
      <c r="C29" s="72"/>
      <c r="D29" s="73"/>
      <c r="E29" s="73"/>
      <c r="F29" s="73"/>
      <c r="G29" s="74"/>
      <c r="H29" s="75"/>
      <c r="I29" s="75"/>
      <c r="J29" s="75"/>
      <c r="K29" s="73"/>
      <c r="L29" s="73"/>
      <c r="M29" s="73"/>
      <c r="N29" s="74"/>
      <c r="O29" s="75"/>
      <c r="P29" s="75"/>
      <c r="Q29" s="75"/>
      <c r="R29" s="76"/>
      <c r="S29" s="77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</row>
    <row r="30" spans="1:31" s="79" customFormat="1" ht="15">
      <c r="A30" s="70"/>
      <c r="B30" s="72" t="s">
        <v>40</v>
      </c>
      <c r="C30" s="83"/>
      <c r="D30" s="73"/>
      <c r="E30" s="73"/>
      <c r="F30" s="73"/>
      <c r="G30" s="74"/>
      <c r="H30" s="75"/>
      <c r="I30" s="75"/>
      <c r="J30" s="84"/>
      <c r="K30" s="73"/>
      <c r="L30" s="73"/>
      <c r="M30" s="73"/>
      <c r="N30" s="74"/>
      <c r="O30" s="75"/>
      <c r="P30" s="75"/>
      <c r="Q30" s="84"/>
      <c r="R30" s="75"/>
      <c r="S30" s="76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</row>
    <row r="31" spans="1:31" s="79" customFormat="1" ht="15">
      <c r="A31" s="70"/>
      <c r="B31" s="83" t="s">
        <v>41</v>
      </c>
      <c r="C31" s="85"/>
      <c r="D31" s="73"/>
      <c r="E31" s="73"/>
      <c r="F31" s="73"/>
      <c r="G31" s="74"/>
      <c r="H31" s="75"/>
      <c r="I31" s="75"/>
      <c r="J31" s="84"/>
      <c r="K31" s="73"/>
      <c r="L31" s="73"/>
      <c r="M31" s="73"/>
      <c r="N31" s="74"/>
      <c r="O31" s="75"/>
      <c r="P31" s="75"/>
      <c r="Q31" s="84"/>
      <c r="R31" s="75"/>
      <c r="S31" s="76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</row>
    <row r="32" spans="1:31" ht="3" customHeight="1">
      <c r="AE32" s="1"/>
    </row>
    <row r="33" spans="2:31" ht="48.95" customHeight="1">
      <c r="B33" s="86" t="s">
        <v>42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AE33" s="1"/>
    </row>
  </sheetData>
  <mergeCells count="51">
    <mergeCell ref="N27:N28"/>
    <mergeCell ref="O27:O28"/>
    <mergeCell ref="P27:P28"/>
    <mergeCell ref="Q27:Q28"/>
    <mergeCell ref="S27:S29"/>
    <mergeCell ref="B33:R33"/>
    <mergeCell ref="P23:P24"/>
    <mergeCell ref="Q23:Q24"/>
    <mergeCell ref="S23:S25"/>
    <mergeCell ref="D26:R26"/>
    <mergeCell ref="G27:G28"/>
    <mergeCell ref="H27:H28"/>
    <mergeCell ref="I27:I28"/>
    <mergeCell ref="J27:J28"/>
    <mergeCell ref="D21:R21"/>
    <mergeCell ref="D22:R22"/>
    <mergeCell ref="G23:G24"/>
    <mergeCell ref="H23:H24"/>
    <mergeCell ref="I23:I24"/>
    <mergeCell ref="J23:J24"/>
    <mergeCell ref="N23:N24"/>
    <mergeCell ref="O23:O24"/>
    <mergeCell ref="H17:I17"/>
    <mergeCell ref="O17:P17"/>
    <mergeCell ref="D18:R18"/>
    <mergeCell ref="D19:R19"/>
    <mergeCell ref="D20:R20"/>
    <mergeCell ref="Q14:Q16"/>
    <mergeCell ref="R14:R16"/>
    <mergeCell ref="E15:F15"/>
    <mergeCell ref="G15:I15"/>
    <mergeCell ref="L15:M15"/>
    <mergeCell ref="N15:P15"/>
    <mergeCell ref="H16:I16"/>
    <mergeCell ref="O16:P16"/>
    <mergeCell ref="D12:J12"/>
    <mergeCell ref="K12:Q12"/>
    <mergeCell ref="A13:R13"/>
    <mergeCell ref="S13:S16"/>
    <mergeCell ref="A14:A16"/>
    <mergeCell ref="B14:B16"/>
    <mergeCell ref="C14:C16"/>
    <mergeCell ref="D14:I14"/>
    <mergeCell ref="J14:J16"/>
    <mergeCell ref="K14:P14"/>
    <mergeCell ref="A5:J5"/>
    <mergeCell ref="D7:R7"/>
    <mergeCell ref="D8:R8"/>
    <mergeCell ref="D9:R9"/>
    <mergeCell ref="D10:R10"/>
    <mergeCell ref="A11:B11"/>
  </mergeCells>
  <dataValidations count="8">
    <dataValidation type="decimal" allowBlank="1" showErrorMessage="1" errorTitle="Ошибка" error="Допускается ввод только действительных чисел!" sqref="D23 K23 D27 K2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3:J24 O23:O24 Q23:Q24 H27:H28 J27:J28 O27:O28 Q27:Q28"/>
    <dataValidation type="list" allowBlank="1" showInputMessage="1" showErrorMessage="1" errorTitle="Ошибка" error="Выберите значение из списка" sqref="D22 K22 D26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 B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N23 P23:P24 G27 I27:I28 N27 P27:P28"/>
    <dataValidation allowBlank="1" promptTitle="checkPeriodRange" sqref="F24 M24 F28 M28"/>
    <dataValidation allowBlank="1" sqref="O29:O31 O25 H25 H29:H31"/>
    <dataValidation type="textLength" operator="lessThanOrEqual" allowBlank="1" showInputMessage="1" showErrorMessage="1" errorTitle="Ошибка" error="Допускается ввод не более 900 символов!" sqref="S7:S10 D21:R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2.2 изм 2022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2022-12-17T09:43:45Z</dcterms:modified>
</cp:coreProperties>
</file>